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0" windowWidth="23070" windowHeight="10185"/>
  </bookViews>
  <sheets>
    <sheet name="99" sheetId="2" r:id="rId1"/>
  </sheets>
  <calcPr calcId="162913"/>
</workbook>
</file>

<file path=xl/calcChain.xml><?xml version="1.0" encoding="utf-8"?>
<calcChain xmlns="http://schemas.openxmlformats.org/spreadsheetml/2006/main">
  <c r="D12" i="2" l="1"/>
  <c r="C12" i="2"/>
  <c r="C11" i="2"/>
  <c r="D10" i="2"/>
  <c r="C10" i="2"/>
  <c r="D9" i="2"/>
  <c r="C9" i="2"/>
  <c r="D8" i="2"/>
  <c r="C8" i="2"/>
  <c r="D7" i="2"/>
  <c r="C7" i="2"/>
  <c r="D6" i="2"/>
  <c r="C6" i="2"/>
  <c r="C4" i="2"/>
  <c r="D4" i="2"/>
  <c r="D13" i="2" l="1"/>
  <c r="F13" i="2"/>
  <c r="G13" i="2"/>
  <c r="H13" i="2"/>
  <c r="J13" i="2"/>
  <c r="C13" i="2"/>
  <c r="E4" i="2" l="1"/>
  <c r="I4" i="2" s="1"/>
  <c r="E5" i="2"/>
  <c r="I5" i="2" s="1"/>
  <c r="E6" i="2"/>
  <c r="I6" i="2" s="1"/>
  <c r="E7" i="2"/>
  <c r="I7" i="2" s="1"/>
  <c r="E8" i="2"/>
  <c r="I8" i="2" s="1"/>
  <c r="E9" i="2"/>
  <c r="I9" i="2" s="1"/>
  <c r="E10" i="2"/>
  <c r="I10" i="2" s="1"/>
  <c r="E11" i="2"/>
  <c r="I11" i="2" s="1"/>
  <c r="E12" i="2"/>
  <c r="I12" i="2" s="1"/>
  <c r="E3" i="2"/>
  <c r="I3" i="2" l="1"/>
  <c r="I13" i="2" s="1"/>
  <c r="E13" i="2"/>
</calcChain>
</file>

<file path=xl/sharedStrings.xml><?xml version="1.0" encoding="utf-8"?>
<sst xmlns="http://schemas.openxmlformats.org/spreadsheetml/2006/main" count="21" uniqueCount="21">
  <si>
    <t>رشته</t>
  </si>
  <si>
    <t>جمع کل</t>
  </si>
  <si>
    <t>جمع کل رشته ها</t>
  </si>
  <si>
    <t>حق بیمه مستقیم</t>
  </si>
  <si>
    <t>حق بیمه غیرمستقیم</t>
  </si>
  <si>
    <t>جمع</t>
  </si>
  <si>
    <t>قبولی اتکایی</t>
  </si>
  <si>
    <t>حق بیمه برگشتی</t>
  </si>
  <si>
    <t>صادره شعب خارج</t>
  </si>
  <si>
    <t>تعداد بیمه نامه صادره</t>
  </si>
  <si>
    <t>آتش سوزي</t>
  </si>
  <si>
    <t>اتومبيل</t>
  </si>
  <si>
    <t>انرژي</t>
  </si>
  <si>
    <t>باربري</t>
  </si>
  <si>
    <t>درمان گروهي و مسافرتي خارج از کشور</t>
  </si>
  <si>
    <t>عمر وپس انداز</t>
  </si>
  <si>
    <t>عمر وحادثه</t>
  </si>
  <si>
    <t>مخصوص</t>
  </si>
  <si>
    <t>مسئوليت</t>
  </si>
  <si>
    <t>مهندسي</t>
  </si>
  <si>
    <t>عملکرد بیمه گری مستقیم و اتکایی به تفکیک رشته بیمه ای در سال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</si>
</sst>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-_ر_ي_ا_ل_ ;_ * #,##0.00\-_ر_ي_ا_ل_ ;_ * &quot;-&quot;??_-_ر_ي_ا_ل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 Nazanin"/>
      <family val="2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" fillId="0" borderId="9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0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0" fontId="1" fillId="0" borderId="9" xfId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1" fillId="0" borderId="10" xfId="1" applyNumberFormat="1" applyBorder="1" applyAlignment="1">
      <alignment horizontal="center"/>
    </xf>
    <xf numFmtId="49" fontId="1" fillId="0" borderId="11" xfId="1" applyNumberFormat="1" applyBorder="1" applyAlignment="1">
      <alignment horizontal="center"/>
    </xf>
    <xf numFmtId="49" fontId="1" fillId="0" borderId="12" xfId="1" applyNumberForma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rightToLeft="1" tabSelected="1" workbookViewId="0">
      <selection activeCell="B1" sqref="B1:J1"/>
    </sheetView>
  </sheetViews>
  <sheetFormatPr defaultColWidth="9.140625" defaultRowHeight="18.75" x14ac:dyDescent="0.45"/>
  <cols>
    <col min="1" max="1" width="6.5703125" style="6" customWidth="1"/>
    <col min="2" max="2" width="31" style="6" bestFit="1" customWidth="1"/>
    <col min="3" max="3" width="20.28515625" style="5" bestFit="1" customWidth="1"/>
    <col min="4" max="4" width="17.85546875" style="5" bestFit="1" customWidth="1"/>
    <col min="5" max="5" width="17.7109375" style="5" bestFit="1" customWidth="1"/>
    <col min="6" max="6" width="14.5703125" style="5" bestFit="1" customWidth="1"/>
    <col min="7" max="7" width="16.140625" style="5" bestFit="1" customWidth="1"/>
    <col min="8" max="8" width="18.140625" style="5" customWidth="1"/>
    <col min="9" max="9" width="18.28515625" style="5" customWidth="1"/>
    <col min="10" max="10" width="18.42578125" style="5" bestFit="1" customWidth="1"/>
    <col min="11" max="11" width="22.28515625" style="1" bestFit="1" customWidth="1"/>
    <col min="12" max="16384" width="9.140625" style="1"/>
  </cols>
  <sheetData>
    <row r="1" spans="2:10" ht="34.5" customHeight="1" thickBot="1" x14ac:dyDescent="0.5">
      <c r="B1" s="29" t="s">
        <v>20</v>
      </c>
      <c r="C1" s="30"/>
      <c r="D1" s="30"/>
      <c r="E1" s="30"/>
      <c r="F1" s="30"/>
      <c r="G1" s="30"/>
      <c r="H1" s="30"/>
      <c r="I1" s="30"/>
      <c r="J1" s="31"/>
    </row>
    <row r="2" spans="2:10" ht="42.75" customHeight="1" thickBot="1" x14ac:dyDescent="0.5">
      <c r="B2" s="23" t="s">
        <v>0</v>
      </c>
      <c r="C2" s="11" t="s">
        <v>3</v>
      </c>
      <c r="D2" s="11" t="s">
        <v>4</v>
      </c>
      <c r="E2" s="11" t="s">
        <v>5</v>
      </c>
      <c r="F2" s="24" t="s">
        <v>6</v>
      </c>
      <c r="G2" s="11" t="s">
        <v>7</v>
      </c>
      <c r="H2" s="11" t="s">
        <v>8</v>
      </c>
      <c r="I2" s="24" t="s">
        <v>1</v>
      </c>
      <c r="J2" s="11" t="s">
        <v>9</v>
      </c>
    </row>
    <row r="3" spans="2:10" ht="19.5" x14ac:dyDescent="0.45">
      <c r="B3" s="32" t="s">
        <v>15</v>
      </c>
      <c r="C3" s="19">
        <v>702955.28505289997</v>
      </c>
      <c r="D3" s="16">
        <v>868589.33798434702</v>
      </c>
      <c r="E3" s="2">
        <f>D3+C3</f>
        <v>1571544.623037247</v>
      </c>
      <c r="F3" s="8">
        <v>0</v>
      </c>
      <c r="G3" s="22">
        <v>0</v>
      </c>
      <c r="H3" s="2">
        <v>0</v>
      </c>
      <c r="I3" s="27">
        <f>E3+F3+G3+H3</f>
        <v>1571544.623037247</v>
      </c>
      <c r="J3" s="16">
        <v>32484</v>
      </c>
    </row>
    <row r="4" spans="2:10" x14ac:dyDescent="0.45">
      <c r="B4" s="33" t="s">
        <v>18</v>
      </c>
      <c r="C4" s="20">
        <f>175342+9348</f>
        <v>184690</v>
      </c>
      <c r="D4" s="17">
        <f>520133.227444+10404</f>
        <v>530537.22744400008</v>
      </c>
      <c r="E4" s="3">
        <f t="shared" ref="E4:E12" si="0">D4+C4</f>
        <v>715227.22744400008</v>
      </c>
      <c r="F4" s="25"/>
      <c r="G4" s="17">
        <v>-19752.328066999999</v>
      </c>
      <c r="H4" s="3">
        <v>0</v>
      </c>
      <c r="I4" s="25">
        <f t="shared" ref="I4:I12" si="1">E4+F4+G4+H4</f>
        <v>695474.89937700005</v>
      </c>
      <c r="J4" s="17">
        <v>27743</v>
      </c>
    </row>
    <row r="5" spans="2:10" x14ac:dyDescent="0.45">
      <c r="B5" s="33" t="s">
        <v>11</v>
      </c>
      <c r="C5" s="20">
        <v>326689.05300199997</v>
      </c>
      <c r="D5" s="17">
        <v>4103477.6616210002</v>
      </c>
      <c r="E5" s="3">
        <f t="shared" si="0"/>
        <v>4430166.7146230005</v>
      </c>
      <c r="F5" s="25"/>
      <c r="G5" s="17">
        <v>-42265.326302000001</v>
      </c>
      <c r="H5" s="3">
        <v>0</v>
      </c>
      <c r="I5" s="25">
        <f t="shared" si="1"/>
        <v>4387901.3883210002</v>
      </c>
      <c r="J5" s="17">
        <v>620405</v>
      </c>
    </row>
    <row r="6" spans="2:10" x14ac:dyDescent="0.45">
      <c r="B6" s="33" t="s">
        <v>10</v>
      </c>
      <c r="C6" s="20">
        <f>412246+38433</f>
        <v>450679</v>
      </c>
      <c r="D6" s="17">
        <f>514254+28291</f>
        <v>542545</v>
      </c>
      <c r="E6" s="3">
        <f t="shared" si="0"/>
        <v>993224</v>
      </c>
      <c r="F6" s="10">
        <v>-484</v>
      </c>
      <c r="G6" s="17">
        <v>-66724.241355999999</v>
      </c>
      <c r="H6" s="3">
        <v>0</v>
      </c>
      <c r="I6" s="25">
        <f t="shared" si="1"/>
        <v>926015.75864400005</v>
      </c>
      <c r="J6" s="17">
        <v>28639</v>
      </c>
    </row>
    <row r="7" spans="2:10" x14ac:dyDescent="0.45">
      <c r="B7" s="33" t="s">
        <v>17</v>
      </c>
      <c r="C7" s="20">
        <f>17184+13</f>
        <v>17197</v>
      </c>
      <c r="D7" s="17">
        <f>116398+24954</f>
        <v>141352</v>
      </c>
      <c r="E7" s="3">
        <f t="shared" si="0"/>
        <v>158549</v>
      </c>
      <c r="F7" s="25"/>
      <c r="G7" s="17">
        <v>-24967.216944</v>
      </c>
      <c r="H7" s="3">
        <v>0</v>
      </c>
      <c r="I7" s="25">
        <f t="shared" si="1"/>
        <v>133581.78305600001</v>
      </c>
      <c r="J7" s="17">
        <v>431</v>
      </c>
    </row>
    <row r="8" spans="2:10" x14ac:dyDescent="0.45">
      <c r="B8" s="33" t="s">
        <v>14</v>
      </c>
      <c r="C8" s="20">
        <f>4674048+201036</f>
        <v>4875084</v>
      </c>
      <c r="D8" s="17">
        <f>2228470+326913</f>
        <v>2555383</v>
      </c>
      <c r="E8" s="3">
        <f t="shared" si="0"/>
        <v>7430467</v>
      </c>
      <c r="F8" s="25"/>
      <c r="G8" s="17">
        <v>-527948.86338</v>
      </c>
      <c r="H8" s="3">
        <v>0</v>
      </c>
      <c r="I8" s="25">
        <f t="shared" si="1"/>
        <v>6902518.13662</v>
      </c>
      <c r="J8" s="17">
        <v>1782</v>
      </c>
    </row>
    <row r="9" spans="2:10" x14ac:dyDescent="0.45">
      <c r="B9" s="33" t="s">
        <v>13</v>
      </c>
      <c r="C9" s="20">
        <f>63466+786</f>
        <v>64252</v>
      </c>
      <c r="D9" s="17">
        <f>179512+4129</f>
        <v>183641</v>
      </c>
      <c r="E9" s="3">
        <f t="shared" si="0"/>
        <v>247893</v>
      </c>
      <c r="F9" s="25">
        <v>826</v>
      </c>
      <c r="G9" s="17">
        <v>-4916.1345080000001</v>
      </c>
      <c r="H9" s="3">
        <v>0</v>
      </c>
      <c r="I9" s="25">
        <f t="shared" si="1"/>
        <v>243802.86549200001</v>
      </c>
      <c r="J9" s="17">
        <v>7529</v>
      </c>
    </row>
    <row r="10" spans="2:10" x14ac:dyDescent="0.45">
      <c r="B10" s="33" t="s">
        <v>16</v>
      </c>
      <c r="C10" s="20">
        <f>176483.294604+6867</f>
        <v>183350.294604</v>
      </c>
      <c r="D10" s="17">
        <f>1721982.524086+105845</f>
        <v>1827827.5240859999</v>
      </c>
      <c r="E10" s="3">
        <f t="shared" si="0"/>
        <v>2011177.8186899999</v>
      </c>
      <c r="F10" s="25"/>
      <c r="G10" s="17">
        <v>-112713.238724</v>
      </c>
      <c r="H10" s="3">
        <v>0</v>
      </c>
      <c r="I10" s="25">
        <f t="shared" si="1"/>
        <v>1898464.5799659998</v>
      </c>
      <c r="J10" s="17">
        <v>19349</v>
      </c>
    </row>
    <row r="11" spans="2:10" x14ac:dyDescent="0.45">
      <c r="B11" s="33" t="s">
        <v>12</v>
      </c>
      <c r="C11" s="20">
        <f>435579+174504</f>
        <v>610083</v>
      </c>
      <c r="D11" s="17">
        <v>0</v>
      </c>
      <c r="E11" s="3">
        <f t="shared" si="0"/>
        <v>610083</v>
      </c>
      <c r="F11" s="25">
        <v>-45412</v>
      </c>
      <c r="G11" s="17">
        <v>-174503.84311306401</v>
      </c>
      <c r="H11" s="3">
        <v>0</v>
      </c>
      <c r="I11" s="25">
        <f t="shared" si="1"/>
        <v>390167.15688693599</v>
      </c>
      <c r="J11" s="17">
        <v>32</v>
      </c>
    </row>
    <row r="12" spans="2:10" ht="19.5" thickBot="1" x14ac:dyDescent="0.5">
      <c r="B12" s="34" t="s">
        <v>19</v>
      </c>
      <c r="C12" s="21">
        <f>503828+94706</f>
        <v>598534</v>
      </c>
      <c r="D12" s="18">
        <f>413489+7432</f>
        <v>420921</v>
      </c>
      <c r="E12" s="4">
        <f t="shared" si="0"/>
        <v>1019455</v>
      </c>
      <c r="F12" s="10">
        <v>-2955</v>
      </c>
      <c r="G12" s="18">
        <v>-102138.923629</v>
      </c>
      <c r="H12" s="4">
        <v>0</v>
      </c>
      <c r="I12" s="28">
        <f t="shared" si="1"/>
        <v>914361.07637100003</v>
      </c>
      <c r="J12" s="18">
        <v>8954</v>
      </c>
    </row>
    <row r="13" spans="2:10" ht="19.5" thickBot="1" x14ac:dyDescent="0.5">
      <c r="B13" s="14" t="s">
        <v>2</v>
      </c>
      <c r="C13" s="15">
        <f>SUM(C3:C12)</f>
        <v>8013513.6326588998</v>
      </c>
      <c r="D13" s="15">
        <f t="shared" ref="D13:J13" si="2">SUM(D3:D12)</f>
        <v>11174273.751135347</v>
      </c>
      <c r="E13" s="13">
        <f t="shared" si="2"/>
        <v>19187787.383794248</v>
      </c>
      <c r="F13" s="13">
        <f t="shared" si="2"/>
        <v>-48025</v>
      </c>
      <c r="G13" s="15">
        <f t="shared" si="2"/>
        <v>-1075930.1160230641</v>
      </c>
      <c r="H13" s="13">
        <f t="shared" si="2"/>
        <v>0</v>
      </c>
      <c r="I13" s="13">
        <f t="shared" si="2"/>
        <v>18063832.267771181</v>
      </c>
      <c r="J13" s="15">
        <f t="shared" si="2"/>
        <v>747348</v>
      </c>
    </row>
    <row r="16" spans="2:10" ht="19.5" x14ac:dyDescent="0.45">
      <c r="B16" s="8"/>
      <c r="C16" s="8"/>
      <c r="D16" s="8"/>
      <c r="E16" s="26"/>
      <c r="F16" s="8"/>
      <c r="G16" s="8"/>
      <c r="H16" s="8"/>
      <c r="I16" s="1"/>
      <c r="J16" s="1"/>
    </row>
    <row r="17" spans="1:14" x14ac:dyDescent="0.45">
      <c r="B17" s="10"/>
      <c r="C17" s="10"/>
      <c r="D17" s="10"/>
      <c r="E17" s="10"/>
      <c r="F17" s="10"/>
      <c r="G17" s="10"/>
      <c r="H17" s="10"/>
      <c r="I17" s="1"/>
      <c r="J17" s="1"/>
    </row>
    <row r="18" spans="1:14" x14ac:dyDescent="0.45">
      <c r="B18" s="10"/>
      <c r="C18" s="10"/>
      <c r="D18" s="10"/>
      <c r="E18" s="10"/>
      <c r="F18" s="10"/>
      <c r="G18" s="10"/>
      <c r="H18" s="10"/>
      <c r="I18" s="1"/>
      <c r="J18" s="1"/>
    </row>
    <row r="19" spans="1:14" x14ac:dyDescent="0.45">
      <c r="B19" s="10"/>
      <c r="C19" s="10"/>
      <c r="D19" s="10"/>
      <c r="E19" s="10"/>
      <c r="F19" s="10"/>
      <c r="G19" s="10"/>
      <c r="H19" s="10"/>
      <c r="I19" s="1"/>
      <c r="J19" s="1"/>
    </row>
    <row r="20" spans="1:14" x14ac:dyDescent="0.45">
      <c r="B20" s="10"/>
      <c r="C20" s="10"/>
      <c r="D20" s="10"/>
      <c r="E20" s="10"/>
      <c r="F20" s="10"/>
      <c r="G20" s="10"/>
      <c r="H20" s="10"/>
      <c r="I20" s="1"/>
      <c r="J20" s="1"/>
    </row>
    <row r="21" spans="1:14" x14ac:dyDescent="0.45">
      <c r="B21" s="10"/>
      <c r="C21" s="10"/>
      <c r="D21" s="10"/>
      <c r="E21" s="10"/>
      <c r="F21" s="10"/>
      <c r="G21" s="10"/>
      <c r="H21" s="10"/>
      <c r="I21" s="1"/>
      <c r="J21" s="1"/>
    </row>
    <row r="22" spans="1:14" x14ac:dyDescent="0.45">
      <c r="B22" s="10"/>
      <c r="C22" s="10"/>
      <c r="D22" s="10"/>
      <c r="E22" s="10"/>
      <c r="F22" s="10"/>
      <c r="G22" s="10"/>
      <c r="H22" s="10"/>
      <c r="I22" s="10"/>
      <c r="J22" s="10"/>
    </row>
    <row r="23" spans="1:14" x14ac:dyDescent="0.45">
      <c r="B23" s="10"/>
      <c r="C23" s="10"/>
      <c r="D23" s="10"/>
      <c r="E23" s="10"/>
      <c r="F23" s="10"/>
      <c r="G23" s="10"/>
      <c r="H23" s="10"/>
      <c r="I23" s="10"/>
      <c r="J23" s="10"/>
    </row>
    <row r="24" spans="1:14" x14ac:dyDescent="0.45">
      <c r="B24" s="10"/>
      <c r="C24" s="10"/>
      <c r="D24" s="10"/>
      <c r="E24" s="10"/>
      <c r="F24" s="10"/>
      <c r="G24" s="10"/>
      <c r="H24" s="10"/>
      <c r="I24" s="10"/>
      <c r="J24" s="10"/>
    </row>
    <row r="25" spans="1:14" ht="19.5" x14ac:dyDescent="0.4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8"/>
      <c r="L25" s="8"/>
      <c r="M25" s="8"/>
      <c r="N25" s="8"/>
    </row>
    <row r="26" spans="1:14" x14ac:dyDescent="0.4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9"/>
      <c r="L26" s="9"/>
      <c r="M26" s="9"/>
      <c r="N26" s="9"/>
    </row>
    <row r="27" spans="1:14" x14ac:dyDescent="0.45">
      <c r="A27" s="12"/>
      <c r="K27" s="9"/>
      <c r="L27" s="9"/>
      <c r="M27" s="9"/>
      <c r="N27" s="9"/>
    </row>
    <row r="28" spans="1:14" x14ac:dyDescent="0.45">
      <c r="A28" s="12"/>
      <c r="K28" s="9"/>
      <c r="L28" s="9"/>
      <c r="M28" s="9"/>
      <c r="N28" s="9"/>
    </row>
    <row r="29" spans="1:14" x14ac:dyDescent="0.45">
      <c r="A29" s="12"/>
      <c r="K29" s="9"/>
      <c r="L29" s="9"/>
      <c r="M29" s="9"/>
      <c r="N29" s="9"/>
    </row>
    <row r="30" spans="1:14" x14ac:dyDescent="0.45">
      <c r="A30" s="12"/>
      <c r="K30" s="9"/>
      <c r="L30" s="9"/>
      <c r="M30" s="9"/>
      <c r="N30" s="9"/>
    </row>
    <row r="31" spans="1:14" x14ac:dyDescent="0.45">
      <c r="A31" s="12"/>
      <c r="K31" s="9"/>
      <c r="L31" s="9"/>
      <c r="M31" s="9"/>
      <c r="N31" s="9"/>
    </row>
    <row r="32" spans="1:14" x14ac:dyDescent="0.45">
      <c r="A32" s="12"/>
      <c r="K32" s="9"/>
      <c r="L32" s="9"/>
      <c r="M32" s="9"/>
      <c r="N32" s="9"/>
    </row>
    <row r="33" spans="1:14" x14ac:dyDescent="0.45">
      <c r="A33" s="12"/>
      <c r="K33" s="9"/>
      <c r="L33" s="9"/>
      <c r="M33" s="9"/>
      <c r="N33" s="9"/>
    </row>
    <row r="34" spans="1:14" x14ac:dyDescent="0.45">
      <c r="A34" s="12"/>
      <c r="K34" s="9"/>
      <c r="L34" s="9"/>
      <c r="M34" s="9"/>
      <c r="N34" s="9"/>
    </row>
    <row r="35" spans="1:14" x14ac:dyDescent="0.45">
      <c r="A35" s="12"/>
      <c r="K35" s="9"/>
      <c r="L35" s="9"/>
      <c r="M35" s="9"/>
      <c r="N35" s="9"/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2021-05-30T04:14:09Z</dcterms:modified>
</cp:coreProperties>
</file>