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9" i="1" l="1"/>
  <c r="D50" i="1" s="1"/>
  <c r="D31" i="1"/>
  <c r="F39" i="1"/>
  <c r="C49" i="1"/>
  <c r="C31" i="1"/>
  <c r="F30" i="1"/>
  <c r="C25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49" i="1" l="1"/>
  <c r="C50" i="1"/>
  <c r="F50" i="1" s="1"/>
  <c r="F31" i="1"/>
  <c r="F29" i="1"/>
  <c r="F21" i="1"/>
  <c r="D25" i="1" l="1"/>
  <c r="D24" i="1"/>
  <c r="D6" i="1"/>
  <c r="C24" i="1"/>
  <c r="C21" i="1"/>
  <c r="C19" i="1"/>
  <c r="C17" i="1"/>
  <c r="C15" i="1"/>
  <c r="C14" i="1"/>
  <c r="C9" i="1"/>
  <c r="C6" i="1"/>
  <c r="C5" i="1"/>
  <c r="C4" i="1"/>
  <c r="F7" i="1" l="1"/>
  <c r="F19" i="1"/>
  <c r="F18" i="1"/>
  <c r="F9" i="1"/>
  <c r="F5" i="1"/>
  <c r="F10" i="1"/>
  <c r="F11" i="1"/>
  <c r="F12" i="1"/>
  <c r="F13" i="1"/>
  <c r="F14" i="1"/>
  <c r="F15" i="1"/>
  <c r="F16" i="1"/>
  <c r="F17" i="1"/>
  <c r="F20" i="1"/>
  <c r="F22" i="1"/>
  <c r="F23" i="1"/>
  <c r="F4" i="1"/>
  <c r="F25" i="1" l="1"/>
  <c r="F24" i="1"/>
  <c r="F8" i="1"/>
  <c r="F6" i="1"/>
</calcChain>
</file>

<file path=xl/sharedStrings.xml><?xml version="1.0" encoding="utf-8"?>
<sst xmlns="http://schemas.openxmlformats.org/spreadsheetml/2006/main" count="56" uniqueCount="29">
  <si>
    <t>رشته</t>
  </si>
  <si>
    <t>جمع کل</t>
  </si>
  <si>
    <t>عمر اندوخته دار</t>
  </si>
  <si>
    <t>باربری</t>
  </si>
  <si>
    <t>آتش سوزی</t>
  </si>
  <si>
    <t>حوادث</t>
  </si>
  <si>
    <t>حوادث سرنشین (راننده)</t>
  </si>
  <si>
    <t>بدنه اتومبیل</t>
  </si>
  <si>
    <t>ثالث اجباری</t>
  </si>
  <si>
    <t>مازاد ثالث</t>
  </si>
  <si>
    <t>درمان</t>
  </si>
  <si>
    <t>کشتی</t>
  </si>
  <si>
    <t>هواپیما</t>
  </si>
  <si>
    <t>مهندسی</t>
  </si>
  <si>
    <t>پول</t>
  </si>
  <si>
    <t>مسئولیت</t>
  </si>
  <si>
    <t>نفت و انرژی</t>
  </si>
  <si>
    <t>P&amp;I</t>
  </si>
  <si>
    <t>سایر</t>
  </si>
  <si>
    <t>جمع غیر زندگی</t>
  </si>
  <si>
    <t>جمع کل رشته ها</t>
  </si>
  <si>
    <t>عمر غیراندوخته دار و پوششهای تکمیلی</t>
  </si>
  <si>
    <t>جمع زندگی</t>
  </si>
  <si>
    <t>اعتباری</t>
  </si>
  <si>
    <t>حق بیمه اتکایی اجباری</t>
  </si>
  <si>
    <t>حق بیمه اتکایی اختیاری</t>
  </si>
  <si>
    <t>حق بیمه اتکایی واگذاری شعب خارج از کشور</t>
  </si>
  <si>
    <t>حق بیمه اتکایی واگذاری در سال 1398</t>
  </si>
  <si>
    <t>حق بیمه اتکایی واگذاری در سال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</si>
</sst>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0"/>
  <sheetViews>
    <sheetView rightToLeft="1" tabSelected="1" workbookViewId="0">
      <selection activeCell="C3" sqref="C3"/>
    </sheetView>
  </sheetViews>
  <sheetFormatPr defaultRowHeight="18.75" x14ac:dyDescent="0.45"/>
  <cols>
    <col min="1" max="1" width="9.140625" style="1"/>
    <col min="2" max="2" width="29.42578125" style="2" bestFit="1" customWidth="1"/>
    <col min="3" max="3" width="19.85546875" style="11" bestFit="1" customWidth="1"/>
    <col min="4" max="4" width="20.7109375" style="11" bestFit="1" customWidth="1"/>
    <col min="5" max="5" width="23.28515625" style="11" customWidth="1"/>
    <col min="6" max="6" width="12.7109375" style="18" customWidth="1"/>
    <col min="7" max="7" width="9.140625" style="1"/>
    <col min="8" max="8" width="9.85546875" style="12" bestFit="1" customWidth="1"/>
    <col min="9" max="16384" width="9.140625" style="1"/>
  </cols>
  <sheetData>
    <row r="2" spans="2:8" ht="34.5" customHeight="1" thickBot="1" x14ac:dyDescent="0.5">
      <c r="B2" s="19" t="s">
        <v>27</v>
      </c>
      <c r="C2" s="19"/>
      <c r="D2" s="19"/>
      <c r="E2" s="19"/>
      <c r="F2" s="19"/>
    </row>
    <row r="3" spans="2:8" ht="45" customHeight="1" thickBot="1" x14ac:dyDescent="0.5">
      <c r="B3" s="6" t="s">
        <v>0</v>
      </c>
      <c r="C3" s="7" t="s">
        <v>24</v>
      </c>
      <c r="D3" s="7" t="s">
        <v>25</v>
      </c>
      <c r="E3" s="13" t="s">
        <v>26</v>
      </c>
      <c r="F3" s="15" t="s">
        <v>1</v>
      </c>
    </row>
    <row r="4" spans="2:8" x14ac:dyDescent="0.45">
      <c r="B4" s="5" t="s">
        <v>2</v>
      </c>
      <c r="C4" s="8">
        <f>20697+95461+175301</f>
        <v>291459</v>
      </c>
      <c r="D4" s="8">
        <v>0</v>
      </c>
      <c r="E4" s="8">
        <v>0</v>
      </c>
      <c r="F4" s="16">
        <f>C4+D4</f>
        <v>291459</v>
      </c>
    </row>
    <row r="5" spans="2:8" x14ac:dyDescent="0.45">
      <c r="B5" s="3" t="s">
        <v>21</v>
      </c>
      <c r="C5" s="9">
        <f>289847+27000+7234+7837</f>
        <v>331918</v>
      </c>
      <c r="D5" s="8">
        <v>0</v>
      </c>
      <c r="E5" s="8">
        <v>0</v>
      </c>
      <c r="F5" s="16">
        <f t="shared" ref="F5:F25" si="0">C5+D5</f>
        <v>331918</v>
      </c>
    </row>
    <row r="6" spans="2:8" x14ac:dyDescent="0.45">
      <c r="B6" s="3" t="s">
        <v>22</v>
      </c>
      <c r="C6" s="9">
        <f>SUM(C4:C5)</f>
        <v>623377</v>
      </c>
      <c r="D6" s="8">
        <f>SUM(D4:D5)</f>
        <v>0</v>
      </c>
      <c r="E6" s="8">
        <v>0</v>
      </c>
      <c r="F6" s="16">
        <f t="shared" si="0"/>
        <v>623377</v>
      </c>
    </row>
    <row r="7" spans="2:8" x14ac:dyDescent="0.45">
      <c r="B7" s="3" t="s">
        <v>3</v>
      </c>
      <c r="C7" s="9">
        <v>14371</v>
      </c>
      <c r="D7" s="8">
        <v>59905</v>
      </c>
      <c r="E7" s="8">
        <v>0</v>
      </c>
      <c r="F7" s="16">
        <f t="shared" si="0"/>
        <v>74276</v>
      </c>
    </row>
    <row r="8" spans="2:8" x14ac:dyDescent="0.45">
      <c r="B8" s="3" t="s">
        <v>4</v>
      </c>
      <c r="C8" s="14">
        <v>87608</v>
      </c>
      <c r="D8" s="8">
        <v>325953</v>
      </c>
      <c r="E8" s="8">
        <v>0</v>
      </c>
      <c r="F8" s="16">
        <f t="shared" si="0"/>
        <v>413561</v>
      </c>
    </row>
    <row r="9" spans="2:8" x14ac:dyDescent="0.45">
      <c r="B9" s="3" t="s">
        <v>5</v>
      </c>
      <c r="C9" s="14">
        <f>5736+3427+4634</f>
        <v>13797</v>
      </c>
      <c r="D9" s="8">
        <v>0</v>
      </c>
      <c r="E9" s="8">
        <v>0</v>
      </c>
      <c r="F9" s="16">
        <f t="shared" si="0"/>
        <v>13797</v>
      </c>
    </row>
    <row r="10" spans="2:8" x14ac:dyDescent="0.45">
      <c r="B10" s="3" t="s">
        <v>6</v>
      </c>
      <c r="C10" s="14">
        <v>39803</v>
      </c>
      <c r="D10" s="8">
        <v>0</v>
      </c>
      <c r="E10" s="8">
        <v>0</v>
      </c>
      <c r="F10" s="16">
        <f t="shared" si="0"/>
        <v>39803</v>
      </c>
    </row>
    <row r="11" spans="2:8" x14ac:dyDescent="0.45">
      <c r="B11" s="3" t="s">
        <v>7</v>
      </c>
      <c r="C11" s="14">
        <v>51598</v>
      </c>
      <c r="D11" s="8">
        <v>0</v>
      </c>
      <c r="E11" s="8">
        <v>0</v>
      </c>
      <c r="F11" s="16">
        <f t="shared" si="0"/>
        <v>51598</v>
      </c>
    </row>
    <row r="12" spans="2:8" x14ac:dyDescent="0.45">
      <c r="B12" s="3" t="s">
        <v>8</v>
      </c>
      <c r="C12" s="14">
        <v>278352</v>
      </c>
      <c r="D12" s="8">
        <v>0</v>
      </c>
      <c r="E12" s="8">
        <v>0</v>
      </c>
      <c r="F12" s="16">
        <f t="shared" si="0"/>
        <v>278352</v>
      </c>
      <c r="H12" s="1"/>
    </row>
    <row r="13" spans="2:8" x14ac:dyDescent="0.45">
      <c r="B13" s="3" t="s">
        <v>9</v>
      </c>
      <c r="C13" s="14">
        <v>5614</v>
      </c>
      <c r="D13" s="8">
        <v>0</v>
      </c>
      <c r="E13" s="8">
        <v>0</v>
      </c>
      <c r="F13" s="16">
        <f t="shared" si="0"/>
        <v>5614</v>
      </c>
      <c r="H13" s="1"/>
    </row>
    <row r="14" spans="2:8" x14ac:dyDescent="0.45">
      <c r="B14" s="3" t="s">
        <v>10</v>
      </c>
      <c r="C14" s="14">
        <f>604251+153+390</f>
        <v>604794</v>
      </c>
      <c r="D14" s="8">
        <v>0</v>
      </c>
      <c r="E14" s="8">
        <v>0</v>
      </c>
      <c r="F14" s="16">
        <f t="shared" si="0"/>
        <v>604794</v>
      </c>
      <c r="H14" s="1"/>
    </row>
    <row r="15" spans="2:8" x14ac:dyDescent="0.45">
      <c r="B15" s="3" t="s">
        <v>11</v>
      </c>
      <c r="C15" s="14">
        <f>4000</f>
        <v>4000</v>
      </c>
      <c r="D15" s="8">
        <v>997</v>
      </c>
      <c r="E15" s="8">
        <v>0</v>
      </c>
      <c r="F15" s="16">
        <f t="shared" si="0"/>
        <v>4997</v>
      </c>
      <c r="H15" s="1"/>
    </row>
    <row r="16" spans="2:8" x14ac:dyDescent="0.45">
      <c r="B16" s="3" t="s">
        <v>12</v>
      </c>
      <c r="C16" s="14">
        <v>11270</v>
      </c>
      <c r="D16" s="8">
        <v>58786</v>
      </c>
      <c r="E16" s="8">
        <v>0</v>
      </c>
      <c r="F16" s="16">
        <f t="shared" si="0"/>
        <v>70056</v>
      </c>
    </row>
    <row r="17" spans="2:6" x14ac:dyDescent="0.45">
      <c r="B17" s="3" t="s">
        <v>13</v>
      </c>
      <c r="C17" s="14">
        <f>64102+6530</f>
        <v>70632</v>
      </c>
      <c r="D17" s="8">
        <v>257235</v>
      </c>
      <c r="E17" s="8">
        <v>0</v>
      </c>
      <c r="F17" s="16">
        <f t="shared" si="0"/>
        <v>327867</v>
      </c>
    </row>
    <row r="18" spans="2:6" x14ac:dyDescent="0.45">
      <c r="B18" s="3" t="s">
        <v>14</v>
      </c>
      <c r="C18" s="14">
        <v>1041</v>
      </c>
      <c r="D18" s="8">
        <v>0</v>
      </c>
      <c r="E18" s="8">
        <v>0</v>
      </c>
      <c r="F18" s="16">
        <f t="shared" si="0"/>
        <v>1041</v>
      </c>
    </row>
    <row r="19" spans="2:6" x14ac:dyDescent="0.45">
      <c r="B19" s="3" t="s">
        <v>15</v>
      </c>
      <c r="C19" s="14">
        <f>62058+3770</f>
        <v>65828</v>
      </c>
      <c r="D19" s="8">
        <v>0</v>
      </c>
      <c r="E19" s="8">
        <v>0</v>
      </c>
      <c r="F19" s="16">
        <f t="shared" si="0"/>
        <v>65828</v>
      </c>
    </row>
    <row r="20" spans="2:6" x14ac:dyDescent="0.45">
      <c r="B20" s="3" t="s">
        <v>23</v>
      </c>
      <c r="C20" s="14">
        <v>0</v>
      </c>
      <c r="D20" s="8">
        <v>0</v>
      </c>
      <c r="E20" s="8">
        <v>0</v>
      </c>
      <c r="F20" s="16">
        <f t="shared" si="0"/>
        <v>0</v>
      </c>
    </row>
    <row r="21" spans="2:6" x14ac:dyDescent="0.45">
      <c r="B21" s="3" t="s">
        <v>16</v>
      </c>
      <c r="C21" s="14">
        <f>57923+24381</f>
        <v>82304</v>
      </c>
      <c r="D21" s="8">
        <v>269507</v>
      </c>
      <c r="E21" s="8">
        <v>0</v>
      </c>
      <c r="F21" s="16">
        <f>C21+D21</f>
        <v>351811</v>
      </c>
    </row>
    <row r="22" spans="2:6" x14ac:dyDescent="0.45">
      <c r="B22" s="3" t="s">
        <v>17</v>
      </c>
      <c r="C22" s="14">
        <v>0</v>
      </c>
      <c r="D22" s="8">
        <v>0</v>
      </c>
      <c r="E22" s="8">
        <v>0</v>
      </c>
      <c r="F22" s="16">
        <f t="shared" si="0"/>
        <v>0</v>
      </c>
    </row>
    <row r="23" spans="2:6" x14ac:dyDescent="0.45">
      <c r="B23" s="3" t="s">
        <v>18</v>
      </c>
      <c r="C23" s="9">
        <v>0</v>
      </c>
      <c r="D23" s="8">
        <v>0</v>
      </c>
      <c r="E23" s="8">
        <v>0</v>
      </c>
      <c r="F23" s="16">
        <f t="shared" si="0"/>
        <v>0</v>
      </c>
    </row>
    <row r="24" spans="2:6" x14ac:dyDescent="0.45">
      <c r="B24" s="3" t="s">
        <v>19</v>
      </c>
      <c r="C24" s="9">
        <f>SUM(C7:C23)</f>
        <v>1331012</v>
      </c>
      <c r="D24" s="8">
        <f>SUM(D7:D23)</f>
        <v>972383</v>
      </c>
      <c r="E24" s="8">
        <v>0</v>
      </c>
      <c r="F24" s="16">
        <f t="shared" si="0"/>
        <v>2303395</v>
      </c>
    </row>
    <row r="25" spans="2:6" ht="19.5" thickBot="1" x14ac:dyDescent="0.5">
      <c r="B25" s="4" t="s">
        <v>20</v>
      </c>
      <c r="C25" s="10">
        <f>C6+C24</f>
        <v>1954389</v>
      </c>
      <c r="D25" s="10">
        <f>D6+D24</f>
        <v>972383</v>
      </c>
      <c r="E25" s="10">
        <v>0</v>
      </c>
      <c r="F25" s="17">
        <f t="shared" si="0"/>
        <v>2926772</v>
      </c>
    </row>
    <row r="27" spans="2:6" ht="21.75" thickBot="1" x14ac:dyDescent="0.5">
      <c r="B27" s="19" t="s">
        <v>28</v>
      </c>
      <c r="C27" s="19"/>
      <c r="D27" s="19"/>
      <c r="E27" s="19"/>
      <c r="F27" s="19"/>
    </row>
    <row r="28" spans="2:6" ht="42.75" thickBot="1" x14ac:dyDescent="0.5">
      <c r="B28" s="6" t="s">
        <v>0</v>
      </c>
      <c r="C28" s="7" t="s">
        <v>24</v>
      </c>
      <c r="D28" s="7" t="s">
        <v>25</v>
      </c>
      <c r="E28" s="13" t="s">
        <v>26</v>
      </c>
      <c r="F28" s="15" t="s">
        <v>1</v>
      </c>
    </row>
    <row r="29" spans="2:6" x14ac:dyDescent="0.45">
      <c r="B29" s="5" t="s">
        <v>2</v>
      </c>
      <c r="C29" s="16">
        <v>181784</v>
      </c>
      <c r="D29" s="16">
        <v>0</v>
      </c>
      <c r="E29" s="8">
        <v>0</v>
      </c>
      <c r="F29" s="16">
        <f>C29+D29</f>
        <v>181784</v>
      </c>
    </row>
    <row r="30" spans="2:6" x14ac:dyDescent="0.45">
      <c r="B30" s="3" t="s">
        <v>21</v>
      </c>
      <c r="C30" s="14">
        <v>310743</v>
      </c>
      <c r="D30" s="16">
        <v>0</v>
      </c>
      <c r="E30" s="8">
        <v>0</v>
      </c>
      <c r="F30" s="16">
        <f t="shared" ref="F30:F45" si="1">C30+D30</f>
        <v>310743</v>
      </c>
    </row>
    <row r="31" spans="2:6" x14ac:dyDescent="0.45">
      <c r="B31" s="3" t="s">
        <v>22</v>
      </c>
      <c r="C31" s="14">
        <f>SUM(C29:C30)</f>
        <v>492527</v>
      </c>
      <c r="D31" s="16">
        <f>SUM(D29:D30)</f>
        <v>0</v>
      </c>
      <c r="E31" s="8">
        <v>0</v>
      </c>
      <c r="F31" s="16">
        <f t="shared" si="1"/>
        <v>492527</v>
      </c>
    </row>
    <row r="32" spans="2:6" x14ac:dyDescent="0.45">
      <c r="B32" s="3" t="s">
        <v>3</v>
      </c>
      <c r="C32" s="14">
        <v>7913</v>
      </c>
      <c r="D32" s="16">
        <v>40233</v>
      </c>
      <c r="E32" s="8">
        <v>0</v>
      </c>
      <c r="F32" s="16">
        <f t="shared" si="1"/>
        <v>48146</v>
      </c>
    </row>
    <row r="33" spans="2:6" x14ac:dyDescent="0.45">
      <c r="B33" s="3" t="s">
        <v>4</v>
      </c>
      <c r="C33" s="14">
        <v>69490</v>
      </c>
      <c r="D33" s="16">
        <v>223598</v>
      </c>
      <c r="E33" s="8">
        <v>0</v>
      </c>
      <c r="F33" s="16">
        <f t="shared" si="1"/>
        <v>293088</v>
      </c>
    </row>
    <row r="34" spans="2:6" x14ac:dyDescent="0.45">
      <c r="B34" s="3" t="s">
        <v>5</v>
      </c>
      <c r="C34" s="14">
        <v>12481</v>
      </c>
      <c r="D34" s="16">
        <v>0</v>
      </c>
      <c r="E34" s="8">
        <v>0</v>
      </c>
      <c r="F34" s="16">
        <f t="shared" si="1"/>
        <v>12481</v>
      </c>
    </row>
    <row r="35" spans="2:6" x14ac:dyDescent="0.45">
      <c r="B35" s="3" t="s">
        <v>6</v>
      </c>
      <c r="C35" s="14">
        <v>35671</v>
      </c>
      <c r="D35" s="16">
        <v>0</v>
      </c>
      <c r="E35" s="8">
        <v>0</v>
      </c>
      <c r="F35" s="16">
        <f t="shared" si="1"/>
        <v>35671</v>
      </c>
    </row>
    <row r="36" spans="2:6" x14ac:dyDescent="0.45">
      <c r="B36" s="3" t="s">
        <v>7</v>
      </c>
      <c r="C36" s="14">
        <v>37754</v>
      </c>
      <c r="D36" s="16">
        <v>16</v>
      </c>
      <c r="E36" s="8">
        <v>0</v>
      </c>
      <c r="F36" s="16">
        <f t="shared" si="1"/>
        <v>37770</v>
      </c>
    </row>
    <row r="37" spans="2:6" x14ac:dyDescent="0.45">
      <c r="B37" s="3" t="s">
        <v>8</v>
      </c>
      <c r="C37" s="14">
        <v>212455</v>
      </c>
      <c r="D37" s="16">
        <v>0</v>
      </c>
      <c r="E37" s="8">
        <v>0</v>
      </c>
      <c r="F37" s="16">
        <f t="shared" si="1"/>
        <v>212455</v>
      </c>
    </row>
    <row r="38" spans="2:6" x14ac:dyDescent="0.45">
      <c r="B38" s="3" t="s">
        <v>9</v>
      </c>
      <c r="C38" s="14">
        <v>2493</v>
      </c>
      <c r="D38" s="16">
        <v>0</v>
      </c>
      <c r="E38" s="8">
        <v>0</v>
      </c>
      <c r="F38" s="16">
        <f t="shared" si="1"/>
        <v>2493</v>
      </c>
    </row>
    <row r="39" spans="2:6" x14ac:dyDescent="0.45">
      <c r="B39" s="3" t="s">
        <v>10</v>
      </c>
      <c r="C39" s="14">
        <v>402975</v>
      </c>
      <c r="D39" s="16">
        <v>0</v>
      </c>
      <c r="E39" s="8">
        <v>0</v>
      </c>
      <c r="F39" s="16">
        <f t="shared" si="1"/>
        <v>402975</v>
      </c>
    </row>
    <row r="40" spans="2:6" x14ac:dyDescent="0.45">
      <c r="B40" s="3" t="s">
        <v>11</v>
      </c>
      <c r="C40" s="14">
        <v>900</v>
      </c>
      <c r="D40" s="16">
        <v>1844</v>
      </c>
      <c r="E40" s="8">
        <v>0</v>
      </c>
      <c r="F40" s="16">
        <f t="shared" si="1"/>
        <v>2744</v>
      </c>
    </row>
    <row r="41" spans="2:6" x14ac:dyDescent="0.45">
      <c r="B41" s="3" t="s">
        <v>12</v>
      </c>
      <c r="C41" s="14">
        <v>4142</v>
      </c>
      <c r="D41" s="16">
        <v>12565</v>
      </c>
      <c r="E41" s="8">
        <v>0</v>
      </c>
      <c r="F41" s="16">
        <f t="shared" si="1"/>
        <v>16707</v>
      </c>
    </row>
    <row r="42" spans="2:6" x14ac:dyDescent="0.45">
      <c r="B42" s="3" t="s">
        <v>13</v>
      </c>
      <c r="C42" s="14">
        <v>35924</v>
      </c>
      <c r="D42" s="16">
        <v>170939</v>
      </c>
      <c r="E42" s="8">
        <v>0</v>
      </c>
      <c r="F42" s="16">
        <f t="shared" si="1"/>
        <v>206863</v>
      </c>
    </row>
    <row r="43" spans="2:6" x14ac:dyDescent="0.45">
      <c r="B43" s="3" t="s">
        <v>14</v>
      </c>
      <c r="C43" s="14">
        <v>751</v>
      </c>
      <c r="D43" s="16">
        <v>0</v>
      </c>
      <c r="E43" s="8">
        <v>0</v>
      </c>
      <c r="F43" s="16">
        <f t="shared" si="1"/>
        <v>751</v>
      </c>
    </row>
    <row r="44" spans="2:6" x14ac:dyDescent="0.45">
      <c r="B44" s="3" t="s">
        <v>15</v>
      </c>
      <c r="C44" s="14">
        <v>50063</v>
      </c>
      <c r="D44" s="16">
        <v>0</v>
      </c>
      <c r="E44" s="8">
        <v>0</v>
      </c>
      <c r="F44" s="16">
        <f t="shared" si="1"/>
        <v>50063</v>
      </c>
    </row>
    <row r="45" spans="2:6" x14ac:dyDescent="0.45">
      <c r="B45" s="3" t="s">
        <v>23</v>
      </c>
      <c r="C45" s="14">
        <v>0</v>
      </c>
      <c r="D45" s="16">
        <v>0</v>
      </c>
      <c r="E45" s="8">
        <v>0</v>
      </c>
      <c r="F45" s="16">
        <f t="shared" si="1"/>
        <v>0</v>
      </c>
    </row>
    <row r="46" spans="2:6" x14ac:dyDescent="0.45">
      <c r="B46" s="3" t="s">
        <v>16</v>
      </c>
      <c r="C46" s="14">
        <v>10540</v>
      </c>
      <c r="D46" s="16">
        <v>-11418</v>
      </c>
      <c r="E46" s="8">
        <v>0</v>
      </c>
      <c r="F46" s="16">
        <f>C46+D46</f>
        <v>-878</v>
      </c>
    </row>
    <row r="47" spans="2:6" x14ac:dyDescent="0.45">
      <c r="B47" s="3" t="s">
        <v>17</v>
      </c>
      <c r="C47" s="14">
        <v>0</v>
      </c>
      <c r="D47" s="16">
        <v>0</v>
      </c>
      <c r="E47" s="8">
        <v>0</v>
      </c>
      <c r="F47" s="16">
        <f t="shared" ref="F47:F50" si="2">C47+D47</f>
        <v>0</v>
      </c>
    </row>
    <row r="48" spans="2:6" x14ac:dyDescent="0.45">
      <c r="B48" s="3" t="s">
        <v>18</v>
      </c>
      <c r="C48" s="14">
        <v>0</v>
      </c>
      <c r="D48" s="16">
        <v>0</v>
      </c>
      <c r="E48" s="8">
        <v>0</v>
      </c>
      <c r="F48" s="16">
        <f t="shared" si="2"/>
        <v>0</v>
      </c>
    </row>
    <row r="49" spans="2:6" x14ac:dyDescent="0.45">
      <c r="B49" s="3" t="s">
        <v>19</v>
      </c>
      <c r="C49" s="9">
        <f>SUM(C32:C48)</f>
        <v>883552</v>
      </c>
      <c r="D49" s="8">
        <f>SUM(D32:D48)</f>
        <v>437777</v>
      </c>
      <c r="E49" s="8">
        <v>0</v>
      </c>
      <c r="F49" s="16">
        <f t="shared" si="2"/>
        <v>1321329</v>
      </c>
    </row>
    <row r="50" spans="2:6" ht="19.5" thickBot="1" x14ac:dyDescent="0.5">
      <c r="B50" s="4" t="s">
        <v>20</v>
      </c>
      <c r="C50" s="10">
        <f>C31+C49</f>
        <v>1376079</v>
      </c>
      <c r="D50" s="10">
        <f>D31+D49</f>
        <v>437777</v>
      </c>
      <c r="E50" s="10">
        <v>0</v>
      </c>
      <c r="F50" s="17">
        <f t="shared" si="2"/>
        <v>1813856</v>
      </c>
    </row>
  </sheetData>
  <mergeCells count="2">
    <mergeCell ref="B2:F2"/>
    <mergeCell ref="B27:F27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2020-07-29T11:50:51Z</dcterms:modified>
</cp:coreProperties>
</file>