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activeTab="6"/>
  </bookViews>
  <sheets>
    <sheet name="روکش" sheetId="1" r:id="rId1"/>
    <sheet name="بند 2" sheetId="10" r:id="rId2"/>
    <sheet name="بند3" sheetId="6" r:id="rId3"/>
    <sheet name="بند6" sheetId="7" r:id="rId4"/>
    <sheet name="بند7" sheetId="8" r:id="rId5"/>
    <sheet name="بند11" sheetId="3" r:id="rId6"/>
    <sheet name="بند 12" sheetId="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بند6!$B$3:$C$21</definedName>
    <definedName name="A_AYED_NASHODE" localSheetId="3">#REF!</definedName>
    <definedName name="A_AYED_NASHODE" localSheetId="4">#REF!</definedName>
    <definedName name="A_AYED_NASHODE">#REF!</definedName>
    <definedName name="AV" localSheetId="3">#REF!</definedName>
    <definedName name="AV" localSheetId="4">#REF!</definedName>
    <definedName name="AV">#REF!</definedName>
    <definedName name="AYEDNASHODEH93" localSheetId="3">#REF!</definedName>
    <definedName name="AYEDNASHODEH93" localSheetId="4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K_BED" localSheetId="3">#REF!</definedName>
    <definedName name="BK_BED" localSheetId="4">#REF!</definedName>
    <definedName name="BK_BED">#REF!</definedName>
    <definedName name="BL_BES" localSheetId="3">#REF!</definedName>
    <definedName name="BL_BES" localSheetId="4">#REF!</definedName>
    <definedName name="BL_BES">#REF!</definedName>
    <definedName name="BM_BED" localSheetId="3">#REF!</definedName>
    <definedName name="BM_BED" localSheetId="4">#REF!</definedName>
    <definedName name="BM_BED">#REF!</definedName>
    <definedName name="BN_BES" localSheetId="3">#REF!</definedName>
    <definedName name="BN_BES" localSheetId="4">#REF!</definedName>
    <definedName name="BN_BES">#REF!</definedName>
    <definedName name="BO_BED" localSheetId="3">#REF!</definedName>
    <definedName name="BO_BED" localSheetId="4">#REF!</definedName>
    <definedName name="BO_BED">#REF!</definedName>
    <definedName name="BP_BES" localSheetId="3">#REF!</definedName>
    <definedName name="BP_BES" localSheetId="4">#REF!</definedName>
    <definedName name="BP_BES">#REF!</definedName>
    <definedName name="BQ_BED" localSheetId="3">#REF!</definedName>
    <definedName name="BQ_BED" localSheetId="4">#REF!</definedName>
    <definedName name="BQ_BED">#REF!</definedName>
    <definedName name="BR_BES" localSheetId="3">#REF!</definedName>
    <definedName name="BR_BES" localSheetId="4">#REF!</definedName>
    <definedName name="BR_BES">#REF!</definedName>
    <definedName name="BS" localSheetId="3">#REF!</definedName>
    <definedName name="BS" localSheetId="4">#REF!</definedName>
    <definedName name="BS">#REF!</definedName>
    <definedName name="BT_BED" localSheetId="3">#REF!</definedName>
    <definedName name="BT_BED" localSheetId="4">#REF!</definedName>
    <definedName name="BT_BED">#REF!</definedName>
    <definedName name="BU_BES" localSheetId="3">#REF!</definedName>
    <definedName name="BU_BES" localSheetId="4">#REF!</definedName>
    <definedName name="BU_BES">#REF!</definedName>
    <definedName name="BV_BED" localSheetId="3">#REF!</definedName>
    <definedName name="BV_BED" localSheetId="4">#REF!</definedName>
    <definedName name="BV_BED">#REF!</definedName>
    <definedName name="BW_BES" localSheetId="3">#REF!</definedName>
    <definedName name="BW_BES" localSheetId="4">#REF!</definedName>
    <definedName name="BW_BES">#REF!</definedName>
    <definedName name="COD_AYEDNASHODEH93" localSheetId="3">#REF!</definedName>
    <definedName name="COD_AYEDNASHODEH93" localSheetId="4">#REF!</definedName>
    <definedName name="COD_AYEDNASHODEH93">#REF!</definedName>
    <definedName name="Code_khesaratMoavagh" localSheetId="3">#REF!</definedName>
    <definedName name="Code_khesaratMoavagh" localSheetId="4">#REF!</definedName>
    <definedName name="Code_khesaratMoavagh">#REF!</definedName>
    <definedName name="Code_RiskeMonghazinashode" localSheetId="3">#REF!</definedName>
    <definedName name="Code_RiskeMonghazinashode" localSheetId="4">#REF!</definedName>
    <definedName name="Code_RiskeMonghazinashode">#REF!</definedName>
    <definedName name="KhesaratMoavagh_etekaiee" localSheetId="3">#REF!</definedName>
    <definedName name="KhesaratMoavagh_etekaiee" localSheetId="4">#REF!</definedName>
    <definedName name="KhesaratMoavagh_etekaiee">#REF!</definedName>
    <definedName name="kode_tafzil">'[1]تراز 6 ستونی دارایی ثابت'!$A$3:$A$65536</definedName>
    <definedName name="kole_khesaratMoavagh" localSheetId="3">#REF!</definedName>
    <definedName name="kole_khesaratMoavagh" localSheetId="4">#REF!</definedName>
    <definedName name="kole_khesaratMoavagh">#REF!</definedName>
    <definedName name="MABLAGH" localSheetId="3">#REF!</definedName>
    <definedName name="MABLAGH" localSheetId="4">#REF!</definedName>
    <definedName name="MABLAGH">#REF!</definedName>
    <definedName name="_xlnm.Print_Area" localSheetId="3">بند6!$A$1:$C$25</definedName>
    <definedName name="_xlnm.Print_Area" localSheetId="0">روکش!$A$1:$E$17</definedName>
    <definedName name="RADIF" localSheetId="3">#REF!</definedName>
    <definedName name="RADIF" localSheetId="4">#REF!</definedName>
    <definedName name="RADIF">#REF!</definedName>
    <definedName name="U_BES" localSheetId="3">#REF!</definedName>
    <definedName name="U_BES" localSheetId="4">#REF!</definedName>
    <definedName name="U_BES">#REF!</definedName>
    <definedName name="بدهکار_دفاتر" localSheetId="3">#REF!</definedName>
    <definedName name="بدهکار_دفاتر" localSheetId="4">#REF!</definedName>
    <definedName name="بدهکار_دفاتر">#REF!</definedName>
    <definedName name="بستانکار_دفاتر" localSheetId="3">#REF!</definedName>
    <definedName name="بستانکار_دفاتر" localSheetId="4">#REF!</definedName>
    <definedName name="بستانکار_دفاتر">#REF!</definedName>
    <definedName name="پ" localSheetId="3">#REF!</definedName>
    <definedName name="پ" localSheetId="4">#REF!</definedName>
    <definedName name="پ">#REF!</definedName>
    <definedName name="پوند_14_ریالی" localSheetId="3">#REF!</definedName>
    <definedName name="پوند_14_ریالی" localSheetId="4">#REF!</definedName>
    <definedName name="پوند_14_ریالی">#REF!</definedName>
    <definedName name="تراز_تفضیلی_بدهکار" localSheetId="3">#REF!</definedName>
    <definedName name="تراز_تفضیلی_بدهکار" localSheetId="4">#REF!</definedName>
    <definedName name="تراز_تفضیلی_بدهکار">#REF!</definedName>
    <definedName name="تراز_تفضیلی_بستانکار" localSheetId="3">#REF!</definedName>
    <definedName name="تراز_تفضیلی_بستانکار" localSheetId="4">#REF!</definedName>
    <definedName name="تراز_تفضیلی_بستانکار">#REF!</definedName>
    <definedName name="ترکیب113" localSheetId="3">#REF!</definedName>
    <definedName name="ترکیب113" localSheetId="4">#REF!</definedName>
    <definedName name="ترکیب113">#REF!</definedName>
    <definedName name="ترکیب311" localSheetId="3">#REF!</definedName>
    <definedName name="ترکیب311" localSheetId="4">#REF!</definedName>
    <definedName name="ترکیب311">#REF!</definedName>
    <definedName name="تسهیم" localSheetId="3">#REF!</definedName>
    <definedName name="تسهیم" localSheetId="4">#REF!</definedName>
    <definedName name="تسهیم">#REF!</definedName>
    <definedName name="تفضیلی_مانده_بدهکار" localSheetId="3">#REF!</definedName>
    <definedName name="تفضیلی_مانده_بدهکار" localSheetId="4">#REF!</definedName>
    <definedName name="تفضیلی_مانده_بدهکار">#REF!</definedName>
    <definedName name="تفضیلی_مانده_بستانکار" localSheetId="3">#REF!</definedName>
    <definedName name="تفضیلی_مانده_بستانکار" localSheetId="4">#REF!</definedName>
    <definedName name="تفضیلی_مانده_بستانکار">#REF!</definedName>
    <definedName name="تکمیلی_حوادث_طبیعی_92ذخیره_سال_قبل_شرکت" localSheetId="3">#REF!</definedName>
    <definedName name="تکمیلی_حوادث_طبیعی_92ذخیره_سال_قبل_شرکت" localSheetId="4">#REF!</definedName>
    <definedName name="تکمیلی_حوادث_طبیعی_92ذخیره_سال_قبل_شرکت">#REF!</definedName>
    <definedName name="تکمیلی_حوادث_طبیعی_92سهم_نگهداری" localSheetId="3">#REF!</definedName>
    <definedName name="تکمیلی_حوادث_طبیعی_92سهم_نگهداری" localSheetId="4">#REF!</definedName>
    <definedName name="تکمیلی_حوادث_طبیعی_92سهم_نگهداری">#REF!</definedName>
    <definedName name="تکمیلی_حوادث_طبیعی_حق_بیمه_واگذاری92" localSheetId="3">#REF!</definedName>
    <definedName name="تکمیلی_حوادث_طبیعی_حق_بیمه_واگذاری92" localSheetId="4">#REF!</definedName>
    <definedName name="تکمیلی_حوادث_طبیعی_حق_بیمه_واگذاری92">#REF!</definedName>
    <definedName name="تکمیلی_حوادث_طبیعی_حق_بیمه92" localSheetId="3">#REF!</definedName>
    <definedName name="تکمیلی_حوادث_طبیعی_حق_بیمه92" localSheetId="4">#REF!</definedName>
    <definedName name="تکمیلی_حوادث_طبیعی_حق_بیمه92">#REF!</definedName>
    <definedName name="تکمیلی_حوادث_طبیعی92ذخیره_منهای_مازاد20" localSheetId="3">#REF!</definedName>
    <definedName name="تکمیلی_حوادث_طبیعی92ذخیره_منهای_مازاد20" localSheetId="4">#REF!</definedName>
    <definedName name="تکمیلی_حوادث_طبیعی92ذخیره_منهای_مازاد20">#REF!</definedName>
    <definedName name="ث" localSheetId="3">#REF!</definedName>
    <definedName name="ث" localSheetId="4">#REF!</definedName>
    <definedName name="ث">#REF!</definedName>
    <definedName name="ج" localSheetId="3">#REF!</definedName>
    <definedName name="ج" localSheetId="4">#REF!</definedName>
    <definedName name="ج">#REF!</definedName>
    <definedName name="چ" localSheetId="3">#REF!</definedName>
    <definedName name="چ" localSheetId="4">#REF!</definedName>
    <definedName name="چ">#REF!</definedName>
    <definedName name="ح" localSheetId="3">#REF!</definedName>
    <definedName name="ح" localSheetId="4">#REF!</definedName>
    <definedName name="ح">#REF!</definedName>
    <definedName name="حق_بیمه_برگشتی" localSheetId="3">#REF!</definedName>
    <definedName name="حق_بیمه_برگشتی" localSheetId="4">#REF!</definedName>
    <definedName name="حق_بیمه_برگشتی">#REF!</definedName>
    <definedName name="حق_بیمه_صادره" localSheetId="3">#REF!</definedName>
    <definedName name="حق_بیمه_صادره" localSheetId="4">#REF!</definedName>
    <definedName name="حق_بیمه_صادره">#REF!</definedName>
    <definedName name="حق_بیمه_قبولی" localSheetId="3">#REF!</definedName>
    <definedName name="حق_بیمه_قبولی" localSheetId="4">#REF!</definedName>
    <definedName name="حق_بیمه_قبولی">#REF!</definedName>
    <definedName name="حق_بیمه_یادداشت41" localSheetId="3">#REF!</definedName>
    <definedName name="حق_بیمه_یادداشت41" localSheetId="4">#REF!</definedName>
    <definedName name="حق_بیمه_یادداشت41">#REF!</definedName>
    <definedName name="خ" localSheetId="3">#REF!</definedName>
    <definedName name="خ" localSheetId="4">#REF!</definedName>
    <definedName name="خ">#REF!</definedName>
    <definedName name="خسارت_معوق_ذخیره_خسارت_معوق_کل92" localSheetId="3">#REF!</definedName>
    <definedName name="خسارت_معوق_ذخیره_خسارت_معوق_کل92" localSheetId="4">#REF!</definedName>
    <definedName name="خسارت_معوق_ذخیره_خسارت_معوق_کل92">#REF!</definedName>
    <definedName name="خسارت_معوق_سهم_اتکایی_92" localSheetId="3">#REF!</definedName>
    <definedName name="خسارت_معوق_سهم_اتکایی_92" localSheetId="4">#REF!</definedName>
    <definedName name="خسارت_معوق_سهم_اتکایی_92">#REF!</definedName>
    <definedName name="خسارت_معوق_سهم_اتکایی91" localSheetId="3">#REF!</definedName>
    <definedName name="خسارت_معوق_سهم_اتکایی91" localSheetId="4">#REF!</definedName>
    <definedName name="خسارت_معوق_سهم_اتکایی91">#REF!</definedName>
    <definedName name="خسارت_معوق_سهم_نگهداری91" localSheetId="3">#REF!</definedName>
    <definedName name="خسارت_معوق_سهم_نگهداری91" localSheetId="4">#REF!</definedName>
    <definedName name="خسارت_معوق_سهم_نگهداری91">#REF!</definedName>
    <definedName name="خسارت_معوق_سهم_نگهداری92" localSheetId="3">#REF!</definedName>
    <definedName name="خسارت_معوق_سهم_نگهداری92" localSheetId="4">#REF!</definedName>
    <definedName name="خسارت_معوق_سهم_نگهداری92">#REF!</definedName>
    <definedName name="درهم_14_ریالی" localSheetId="3">#REF!</definedName>
    <definedName name="درهم_14_ریالی" localSheetId="4">#REF!</definedName>
    <definedName name="درهم_14_ریالی">#REF!</definedName>
    <definedName name="ذخیره_برگشت_حق_بیمه" localSheetId="3">#REF!</definedName>
    <definedName name="ذخیره_برگشت_حق_بیمه" localSheetId="4">#REF!</definedName>
    <definedName name="ذخیره_برگشت_حق_بیمه">#REF!</definedName>
    <definedName name="ذخیره_برگشتی93" localSheetId="3">#REF!</definedName>
    <definedName name="ذخیره_برگشتی93" localSheetId="4">#REF!</definedName>
    <definedName name="ذخیره_برگشتی93">#REF!</definedName>
    <definedName name="ذخیره_خسارت_معوق_اتکایی93" localSheetId="3">#REF!</definedName>
    <definedName name="ذخیره_خسارت_معوق_اتکایی93" localSheetId="4">#REF!</definedName>
    <definedName name="ذخیره_خسارت_معوق_اتکایی93">#REF!</definedName>
    <definedName name="ذخیره_خسارت_معوق_کل91" localSheetId="3">#REF!</definedName>
    <definedName name="ذخیره_خسارت_معوق_کل91" localSheetId="4">#REF!</definedName>
    <definedName name="ذخیره_خسارت_معوق_کل91">#REF!</definedName>
    <definedName name="ذخیره_خسارت_معوق92" localSheetId="3">#REF!</definedName>
    <definedName name="ذخیره_خسارت_معوق92" localSheetId="4">#REF!</definedName>
    <definedName name="ذخیره_خسارت_معوق92">#REF!</definedName>
    <definedName name="ذخیره_خسارت_معوق93" localSheetId="3">#REF!</definedName>
    <definedName name="ذخیره_خسارت_معوق93" localSheetId="4">#REF!</definedName>
    <definedName name="ذخیره_خسارت_معوق93">#REF!</definedName>
    <definedName name="ذخیره_ریسکهای_منقضی_نشده_91_حق_بیمه_صادره_کل" localSheetId="3">#REF!</definedName>
    <definedName name="ذخیره_ریسکهای_منقضی_نشده_91_حق_بیمه_صادره_کل" localSheetId="4">#REF!</definedName>
    <definedName name="ذخیره_ریسکهای_منقضی_نشده_91_حق_بیمه_صادره_کل">#REF!</definedName>
    <definedName name="ذخیره_ریسکهای_منقضی_نشده_91_حق_بیمه_عاید_نشده_کل_پایان_دوره" localSheetId="3">#REF!</definedName>
    <definedName name="ذخیره_ریسکهای_منقضی_نشده_91_حق_بیمه_عاید_نشده_کل_پایان_دوره" localSheetId="4">#REF!</definedName>
    <definedName name="ذخیره_ریسکهای_منقضی_نشده_91_حق_بیمه_عاید_نشده_کل_پایان_دوره">#REF!</definedName>
    <definedName name="ذخیره_ریسکهای_منقضی_نشده_91_حق_بیمه_عایدنشده" localSheetId="3">#REF!</definedName>
    <definedName name="ذخیره_ریسکهای_منقضی_نشده_91_حق_بیمه_عایدنشده" localSheetId="4">#REF!</definedName>
    <definedName name="ذخیره_ریسکهای_منقضی_نشده_91_حق_بیمه_عایدنشده">#REF!</definedName>
    <definedName name="ذخیره_ریسکهای_منقضی_نشده_91_خسارات_معوق_کل" localSheetId="3">#REF!</definedName>
    <definedName name="ذخیره_ریسکهای_منقضی_نشده_91_خسارات_معوق_کل" localSheetId="4">#REF!</definedName>
    <definedName name="ذخیره_ریسکهای_منقضی_نشده_91_خسارات_معوق_کل">#REF!</definedName>
    <definedName name="ذخیره_ریسکهای_منقضی_نشده_91_خسارات_معوق_کل_اول_دوره" localSheetId="3">#REF!</definedName>
    <definedName name="ذخیره_ریسکهای_منقضی_نشده_91_خسارات_معوق_کل_اول_دوره" localSheetId="4">#REF!</definedName>
    <definedName name="ذخیره_ریسکهای_منقضی_نشده_91_خسارات_معوق_کل_اول_دوره">#REF!</definedName>
    <definedName name="ذخیره_ریسکهای_منقضی_نشده_91_خسارت_پرداختی" localSheetId="3">#REF!</definedName>
    <definedName name="ذخیره_ریسکهای_منقضی_نشده_91_خسارت_پرداختی" localSheetId="4">#REF!</definedName>
    <definedName name="ذخیره_ریسکهای_منقضی_نشده_91_خسارت_پرداختی">#REF!</definedName>
    <definedName name="ذخیره_ریسکهای_منقضی_نشده_92_حق_بیمه_صادره_کل" localSheetId="3">#REF!</definedName>
    <definedName name="ذخیره_ریسکهای_منقضی_نشده_92_حق_بیمه_صادره_کل" localSheetId="4">#REF!</definedName>
    <definedName name="ذخیره_ریسکهای_منقضی_نشده_92_حق_بیمه_صادره_کل">#REF!</definedName>
    <definedName name="ذخیره_ریسکهای_منقضی_نشده_92_حق_بیمه_عاید_نشده_کل_پایان_دوره" localSheetId="3">#REF!</definedName>
    <definedName name="ذخیره_ریسکهای_منقضی_نشده_92_حق_بیمه_عاید_نشده_کل_پایان_دوره" localSheetId="4">#REF!</definedName>
    <definedName name="ذخیره_ریسکهای_منقضی_نشده_92_حق_بیمه_عاید_نشده_کل_پایان_دوره">#REF!</definedName>
    <definedName name="ذخیره_ریسکهای_منقضی_نشده_92_حق_بیمه_عایدنشده" localSheetId="3">#REF!</definedName>
    <definedName name="ذخیره_ریسکهای_منقضی_نشده_92_حق_بیمه_عایدنشده" localSheetId="4">#REF!</definedName>
    <definedName name="ذخیره_ریسکهای_منقضی_نشده_92_حق_بیمه_عایدنشده">#REF!</definedName>
    <definedName name="ذخیره_ریسکهای_منقضی_نشده_92_خسارات_معوق_کل" localSheetId="3">#REF!</definedName>
    <definedName name="ذخیره_ریسکهای_منقضی_نشده_92_خسارات_معوق_کل" localSheetId="4">#REF!</definedName>
    <definedName name="ذخیره_ریسکهای_منقضی_نشده_92_خسارات_معوق_کل">#REF!</definedName>
    <definedName name="ذخیره_ریسکهای_منقضی_نشده_92_خسارات_معوق_کل_اول_دوره" localSheetId="3">#REF!</definedName>
    <definedName name="ذخیره_ریسکهای_منقضی_نشده_92_خسارات_معوق_کل_اول_دوره" localSheetId="4">#REF!</definedName>
    <definedName name="ذخیره_ریسکهای_منقضی_نشده_92_خسارات_معوق_کل_اول_دوره">#REF!</definedName>
    <definedName name="ذخیره_ریسکهای_منقضی_نشده_92_خسارت_پرداختی" localSheetId="3">#REF!</definedName>
    <definedName name="ذخیره_ریسکهای_منقضی_نشده_92_خسارت_پرداختی" localSheetId="4">#REF!</definedName>
    <definedName name="ذخیره_ریسکهای_منقضی_نشده_92_خسارت_پرداختی">#REF!</definedName>
    <definedName name="ذخیره_عایدنشده" localSheetId="3">#REF!</definedName>
    <definedName name="ذخیره_عایدنشده" localSheetId="4">#REF!</definedName>
    <definedName name="ذخیره_عایدنشده">#REF!</definedName>
    <definedName name="ردیف_کاربرگ">[2]Sheet2!$A$2:$A$228</definedName>
    <definedName name="ریسکهای_منقضی_نشده_حق_بیمه_صادره_کل92" localSheetId="3">#REF!</definedName>
    <definedName name="ریسکهای_منقضی_نشده_حق_بیمه_صادره_کل92" localSheetId="4">#REF!</definedName>
    <definedName name="ریسکهای_منقضی_نشده_حق_بیمه_صادره_کل92">#REF!</definedName>
    <definedName name="ریسکهای_منقضی_نشده_حق_بیمه_عایدنشده_کل_اول_دوره92" localSheetId="3">#REF!</definedName>
    <definedName name="ریسکهای_منقضی_نشده_حق_بیمه_عایدنشده_کل_اول_دوره92" localSheetId="4">#REF!</definedName>
    <definedName name="ریسکهای_منقضی_نشده_حق_بیمه_عایدنشده_کل_اول_دوره92">#REF!</definedName>
    <definedName name="ریسکهای_منقضی_نشده_حق_بیمه_عایدنشده_کل_پایان_دوره92" localSheetId="3">#REF!</definedName>
    <definedName name="ریسکهای_منقضی_نشده_حق_بیمه_عایدنشده_کل_پایان_دوره92" localSheetId="4">#REF!</definedName>
    <definedName name="ریسکهای_منقضی_نشده_حق_بیمه_عایدنشده_کل_پایان_دوره92">#REF!</definedName>
    <definedName name="ریسکهای_منقضی_نشده_خسارت_پرداختی92" localSheetId="3">#REF!</definedName>
    <definedName name="ریسکهای_منقضی_نشده_خسارت_پرداختی92" localSheetId="4">#REF!</definedName>
    <definedName name="ریسکهای_منقضی_نشده_خسارت_پرداختی92">#REF!</definedName>
    <definedName name="ریسکهای_منقضی_نشده_خسارت_معوق_کل92" localSheetId="3">#REF!</definedName>
    <definedName name="ریسکهای_منقضی_نشده_خسارت_معوق_کل92" localSheetId="4">#REF!</definedName>
    <definedName name="ریسکهای_منقضی_نشده_خسارت_معوق_کل92">#REF!</definedName>
    <definedName name="ریسکهای_منقضی_نشده_خسارت_واقع_شده_کل92" localSheetId="3">#REF!</definedName>
    <definedName name="ریسکهای_منقضی_نشده_خسارت_واقع_شده_کل92" localSheetId="4">#REF!</definedName>
    <definedName name="ریسکهای_منقضی_نشده_خسارت_واقع_شده_کل92">#REF!</definedName>
    <definedName name="ریسکهای_منقضی_نشده_ذخیره_ماده9_سال91" localSheetId="3">#REF!</definedName>
    <definedName name="ریسکهای_منقضی_نشده_ذخیره_ماده9_سال91" localSheetId="4">#REF!</definedName>
    <definedName name="ریسکهای_منقضی_نشده_ذخیره_ماده9_سال91">#REF!</definedName>
    <definedName name="ریسکهای_منقضی_نشده_ذخیره_ماده9_سال92" localSheetId="3">#REF!</definedName>
    <definedName name="ریسکهای_منقضی_نشده_ذخیره_ماده9_سال92" localSheetId="4">#REF!</definedName>
    <definedName name="ریسکهای_منقضی_نشده_ذخیره_ماده9_سال92">#REF!</definedName>
    <definedName name="ریسکهای_منقضی_نشده_ضریب_خسارت92" localSheetId="3">#REF!</definedName>
    <definedName name="ریسکهای_منقضی_نشده_ضریب_خسارت92" localSheetId="4">#REF!</definedName>
    <definedName name="ریسکهای_منقضی_نشده_ضریب_خسارت92">#REF!</definedName>
    <definedName name="ریسکهای_منقضی_نشده92_حق_بیمه" localSheetId="3">#REF!</definedName>
    <definedName name="ریسکهای_منقضی_نشده92_حق_بیمه" localSheetId="4">#REF!</definedName>
    <definedName name="ریسکهای_منقضی_نشده92_حق_بیمه">#REF!</definedName>
    <definedName name="ریسکهای_منقضی_نشده92_حق_بیمه_عاید_نشده" localSheetId="3">#REF!</definedName>
    <definedName name="ریسکهای_منقضی_نشده92_حق_بیمه_عاید_نشده" localSheetId="4">#REF!</definedName>
    <definedName name="ریسکهای_منقضی_نشده92_حق_بیمه_عاید_نشده">#REF!</definedName>
    <definedName name="ریسکهای_منقضی_نشده92_حق_بیمه_عایدنشده_آخر" localSheetId="3">#REF!</definedName>
    <definedName name="ریسکهای_منقضی_نشده92_حق_بیمه_عایدنشده_آخر" localSheetId="4">#REF!</definedName>
    <definedName name="ریسکهای_منقضی_نشده92_حق_بیمه_عایدنشده_آخر">#REF!</definedName>
    <definedName name="ریسکهای_منقضی_نشده92_خسارت_پرداختی" localSheetId="3">#REF!</definedName>
    <definedName name="ریسکهای_منقضی_نشده92_خسارت_پرداختی" localSheetId="4">#REF!</definedName>
    <definedName name="ریسکهای_منقضی_نشده92_خسارت_پرداختی">#REF!</definedName>
    <definedName name="ریسکهای_منقضی_نشده92_خسارت_معوق" localSheetId="3">#REF!</definedName>
    <definedName name="ریسکهای_منقضی_نشده92_خسارت_معوق" localSheetId="4">#REF!</definedName>
    <definedName name="ریسکهای_منقضی_نشده92_خسارت_معوق">#REF!</definedName>
    <definedName name="ریسکهای_منقضی_نشده92_خسارت_معوق_اول_دوره" localSheetId="3">#REF!</definedName>
    <definedName name="ریسکهای_منقضی_نشده92_خسارت_معوق_اول_دوره" localSheetId="4">#REF!</definedName>
    <definedName name="ریسکهای_منقضی_نشده92_خسارت_معوق_اول_دوره">#REF!</definedName>
    <definedName name="ریسکهای_منقضی_نشده92_ذخیره_ریسک_ماده9" localSheetId="3">#REF!</definedName>
    <definedName name="ریسکهای_منقضی_نشده92_ذخیره_ریسک_ماده9" localSheetId="4">#REF!</definedName>
    <definedName name="ریسکهای_منقضی_نشده92_ذخیره_ریسک_ماده9">#REF!</definedName>
    <definedName name="رینگیت_14_ریالی" localSheetId="3">#REF!</definedName>
    <definedName name="رینگیت_14_ریالی" localSheetId="4">#REF!</definedName>
    <definedName name="رینگیت_14_ریالی">#REF!</definedName>
    <definedName name="سایر_ذخایرفنی_ضمائم_یادداشت43" localSheetId="3">#REF!</definedName>
    <definedName name="سایر_ذخایرفنی_ضمائم_یادداشت43" localSheetId="4">#REF!</definedName>
    <definedName name="سایر_ذخایرفنی_ضمائم_یادداشت43">#REF!</definedName>
    <definedName name="سهم_اتکایی" localSheetId="3">#REF!</definedName>
    <definedName name="سهم_اتکایی" localSheetId="4">#REF!</definedName>
    <definedName name="سهم_اتکایی">#REF!</definedName>
    <definedName name="سهم_اتکایی_خسارت_معوق92" localSheetId="3">#REF!</definedName>
    <definedName name="سهم_اتکایی_خسارت_معوق92" localSheetId="4">#REF!</definedName>
    <definedName name="سهم_اتکایی_خسارت_معوق92">#REF!</definedName>
    <definedName name="سهم_نگهداری_18_برگشتی" localSheetId="3">#REF!</definedName>
    <definedName name="سهم_نگهداری_18_برگشتی" localSheetId="4">#REF!</definedName>
    <definedName name="سهم_نگهداری_18_برگشتی">#REF!</definedName>
    <definedName name="سهم_نگهداری_2_18" localSheetId="3">#REF!</definedName>
    <definedName name="سهم_نگهداری_2_18" localSheetId="4">#REF!</definedName>
    <definedName name="سهم_نگهداری_2_18">#REF!</definedName>
    <definedName name="شرح" localSheetId="3">#REF!</definedName>
    <definedName name="شرح" localSheetId="4">#REF!</definedName>
    <definedName name="شرح">#REF!</definedName>
    <definedName name="شماره_سند" localSheetId="3">#REF!</definedName>
    <definedName name="شماره_سند" localSheetId="4">#REF!</definedName>
    <definedName name="شماره_سند">#REF!</definedName>
    <definedName name="ص" localSheetId="3">#REF!</definedName>
    <definedName name="ص" localSheetId="4">#REF!</definedName>
    <definedName name="ص">#REF!</definedName>
    <definedName name="طبقه_بندی_بدهکار" localSheetId="3">#REF!</definedName>
    <definedName name="طبقه_بندی_بدهکار" localSheetId="4">#REF!</definedName>
    <definedName name="طبقه_بندی_بدهکار">#REF!</definedName>
    <definedName name="طبقه_بندی_بستانکار" localSheetId="3">#REF!</definedName>
    <definedName name="طبقه_بندی_بستانکار" localSheetId="4">#REF!</definedName>
    <definedName name="طبقه_بندی_بستانکار">#REF!</definedName>
    <definedName name="طبقه_بندی_تفضیلی_بدهکار" localSheetId="3">#REF!</definedName>
    <definedName name="طبقه_بندی_تفضیلی_بدهکار" localSheetId="4">#REF!</definedName>
    <definedName name="طبقه_بندی_تفضیلی_بدهکار">#REF!</definedName>
    <definedName name="طبقه_بندی_تفضیلی_بستانکار" localSheetId="3">#REF!</definedName>
    <definedName name="طبقه_بندی_تفضیلی_بستانکار" localSheetId="4">#REF!</definedName>
    <definedName name="طبقه_بندی_تفضیلی_بستانکار">#REF!</definedName>
    <definedName name="طبقه_بندی_مطالبات92" localSheetId="3">#REF!</definedName>
    <definedName name="طبقه_بندی_مطالبات92" localSheetId="4">#REF!</definedName>
    <definedName name="طبقه_بندی_مطالبات92">#REF!</definedName>
    <definedName name="ع" localSheetId="3">#REF!</definedName>
    <definedName name="ع" localSheetId="4">#REF!</definedName>
    <definedName name="ع">#REF!</definedName>
    <definedName name="عایدنشده_قانونی_92_واگذاری_اجباری" localSheetId="3">#REF!</definedName>
    <definedName name="عایدنشده_قانونی_92_واگذاری_اجباری" localSheetId="4">#REF!</definedName>
    <definedName name="عایدنشده_قانونی_92_واگذاری_اجباری">#REF!</definedName>
    <definedName name="عایدنشده_قانونی_92_واگذاری_اختیاری" localSheetId="3">#REF!</definedName>
    <definedName name="عایدنشده_قانونی_92_واگذاری_اختیاری" localSheetId="4">#REF!</definedName>
    <definedName name="عایدنشده_قانونی_92_واگذاری_اختیاری">#REF!</definedName>
    <definedName name="غ" localSheetId="3">#REF!</definedName>
    <definedName name="غ" localSheetId="4">#REF!</definedName>
    <definedName name="غ">#REF!</definedName>
    <definedName name="ف" localSheetId="3">#REF!</definedName>
    <definedName name="ف" localSheetId="4">#REF!</definedName>
    <definedName name="ف">#REF!</definedName>
    <definedName name="ق" localSheetId="3">#REF!</definedName>
    <definedName name="ق" localSheetId="4">#REF!</definedName>
    <definedName name="ق">#REF!</definedName>
    <definedName name="ک" localSheetId="3">#REF!</definedName>
    <definedName name="ک" localSheetId="4">#REF!</definedName>
    <definedName name="ک">#REF!</definedName>
    <definedName name="کد_بیمه_گذار_یادداشت41" localSheetId="3">#REF!</definedName>
    <definedName name="کد_بیمه_گذار_یادداشت41" localSheetId="4">#REF!</definedName>
    <definedName name="کد_بیمه_گذار_یادداشت41">#REF!</definedName>
    <definedName name="کد_بیمه_گران_اتکایی" localSheetId="3">#REF!</definedName>
    <definedName name="کد_بیمه_گران_اتکایی" localSheetId="4">#REF!</definedName>
    <definedName name="کد_بیمه_گران_اتکایی">#REF!</definedName>
    <definedName name="کد_بیمه_گران_اتکایی2" localSheetId="3">#REF!</definedName>
    <definedName name="کد_بیمه_گران_اتکایی2" localSheetId="4">#REF!</definedName>
    <definedName name="کد_بیمه_گران_اتکایی2">#REF!</definedName>
    <definedName name="کد_تراز_تفضیلی" localSheetId="3">#REF!</definedName>
    <definedName name="کد_تراز_تفضیلی" localSheetId="4">#REF!</definedName>
    <definedName name="کد_تراز_تفضیلی">#REF!</definedName>
    <definedName name="کد_تراز_تفضیلی2" localSheetId="3">#REF!</definedName>
    <definedName name="کد_تراز_تفضیلی2" localSheetId="4">#REF!</definedName>
    <definedName name="کد_تراز_تفضیلی2">#REF!</definedName>
    <definedName name="کد_تراز_معین" localSheetId="3">#REF!</definedName>
    <definedName name="کد_تراز_معین" localSheetId="4">#REF!</definedName>
    <definedName name="کد_تراز_معین">#REF!</definedName>
    <definedName name="کد_تفضیلی_113" localSheetId="3">#REF!</definedName>
    <definedName name="کد_تفضیلی_113" localSheetId="4">#REF!</definedName>
    <definedName name="کد_تفضیلی_113">#REF!</definedName>
    <definedName name="کد_تفضیلی_311" localSheetId="3">#REF!</definedName>
    <definedName name="کد_تفضیلی_311" localSheetId="4">#REF!</definedName>
    <definedName name="کد_تفضیلی_311">#REF!</definedName>
    <definedName name="کد_تفضیلی_دارایی_ثابت" localSheetId="3">#REF!</definedName>
    <definedName name="کد_تفضیلی_دارایی_ثابت" localSheetId="4">#REF!</definedName>
    <definedName name="کد_تفضیلی_دارایی_ثابت">#REF!</definedName>
    <definedName name="کد_تکمیلی_حوادث_طبیعی92" localSheetId="3">#REF!</definedName>
    <definedName name="کد_تکمیلی_حوادث_طبیعی92" localSheetId="4">#REF!</definedName>
    <definedName name="کد_تکمیلی_حوادث_طبیعی92">#REF!</definedName>
    <definedName name="کد_خسارت_معوق91" localSheetId="3">#REF!</definedName>
    <definedName name="کد_خسارت_معوق91" localSheetId="4">#REF!</definedName>
    <definedName name="کد_خسارت_معوق91">#REF!</definedName>
    <definedName name="کد_خسارت_معوق92" localSheetId="3">#REF!</definedName>
    <definedName name="کد_خسارت_معوق92" localSheetId="4">#REF!</definedName>
    <definedName name="کد_خسارت_معوق92">#REF!</definedName>
    <definedName name="کد_دارایی_ثابت" localSheetId="3">#REF!</definedName>
    <definedName name="کد_دارایی_ثابت" localSheetId="4">#REF!</definedName>
    <definedName name="کد_دارایی_ثابت">#REF!</definedName>
    <definedName name="کد_دفاتر" localSheetId="3">#REF!</definedName>
    <definedName name="کد_دفاتر" localSheetId="4">#REF!</definedName>
    <definedName name="کد_دفاتر">#REF!</definedName>
    <definedName name="کد_ذخیره_برگشتی" localSheetId="3">#REF!</definedName>
    <definedName name="کد_ذخیره_برگشتی" localSheetId="4">#REF!</definedName>
    <definedName name="کد_ذخیره_برگشتی">#REF!</definedName>
    <definedName name="کد_ذخیره_برگشتی_93" localSheetId="3">#REF!</definedName>
    <definedName name="کد_ذخیره_برگشتی_93" localSheetId="4">#REF!</definedName>
    <definedName name="کد_ذخیره_برگشتی_93">#REF!</definedName>
    <definedName name="کد_ذخیره_خسارت_معوق92" localSheetId="3">#REF!</definedName>
    <definedName name="کد_ذخیره_خسارت_معوق92" localSheetId="4">#REF!</definedName>
    <definedName name="کد_ذخیره_خسارت_معوق92">#REF!</definedName>
    <definedName name="کد_ذخیره_خسارت_معوق93" localSheetId="3">#REF!</definedName>
    <definedName name="کد_ذخیره_خسارت_معوق93" localSheetId="4">#REF!</definedName>
    <definedName name="کد_ذخیره_خسارت_معوق93">#REF!</definedName>
    <definedName name="کد_ریسکهای_منقضی_نشده_91" localSheetId="3">#REF!</definedName>
    <definedName name="کد_ریسکهای_منقضی_نشده_91" localSheetId="4">#REF!</definedName>
    <definedName name="کد_ریسکهای_منقضی_نشده_91">#REF!</definedName>
    <definedName name="کد_ریسکهای_منقضی_نشده92" localSheetId="3">#REF!</definedName>
    <definedName name="کد_ریسکهای_منقضی_نشده92" localSheetId="4">#REF!</definedName>
    <definedName name="کد_ریسکهای_منقضی_نشده92">#REF!</definedName>
    <definedName name="کد_شرح_حساب_یادداشت_18_1" localSheetId="3">'[3]یادداشت 1-17'!#REF!</definedName>
    <definedName name="کد_شرح_حساب_یادداشت_18_1" localSheetId="4">'[3]یادداشت 1-17'!#REF!</definedName>
    <definedName name="کد_شرح_حساب_یادداشت_18_1">'[4]یادداشت 1-17'!#REF!</definedName>
    <definedName name="کد_شرح_کلی_عایدنشده_91" localSheetId="3">#REF!</definedName>
    <definedName name="کد_شرح_کلی_عایدنشده_91" localSheetId="4">#REF!</definedName>
    <definedName name="کد_شرح_کلی_عایدنشده_91">#REF!</definedName>
    <definedName name="کد_شرح_کلی_عایدنشده92" localSheetId="3">#REF!</definedName>
    <definedName name="کد_شرح_کلی_عایدنشده92" localSheetId="4">#REF!</definedName>
    <definedName name="کد_شرح_کلی_عایدنشده92">#REF!</definedName>
    <definedName name="کد_شرح_یادداشت_18_2" localSheetId="3">#REF!</definedName>
    <definedName name="کد_شرح_یادداشت_18_2" localSheetId="4">#REF!</definedName>
    <definedName name="کد_شرح_یادداشت_18_2">#REF!</definedName>
    <definedName name="کد_شرکتهای_بیمه_بدهکار" localSheetId="3">#REF!</definedName>
    <definedName name="کد_شرکتهای_بیمه_بدهکار" localSheetId="4">#REF!</definedName>
    <definedName name="کد_شرکتهای_بیمه_بدهکار">#REF!</definedName>
    <definedName name="کد_شرکتهای_بیمه_بستانکار" localSheetId="3">#REF!</definedName>
    <definedName name="کد_شرکتهای_بیمه_بستانکار" localSheetId="4">#REF!</definedName>
    <definedName name="کد_شرکتهای_بیمه_بستانکار">#REF!</definedName>
    <definedName name="کد_ضمائم_یادداشت43" localSheetId="3">#REF!</definedName>
    <definedName name="کد_ضمائم_یادداشت43" localSheetId="4">#REF!</definedName>
    <definedName name="کد_ضمائم_یادداشت43">#REF!</definedName>
    <definedName name="کد_یادداشت27_اتکایی_اجباری" localSheetId="3">'[3]یادداشت 28'!#REF!</definedName>
    <definedName name="کد_یادداشت27_اتکایی_اجباری" localSheetId="4">'[3]یادداشت 28'!#REF!</definedName>
    <definedName name="کد_یادداشت27_اتکایی_اجباری">'[5]نرخ رشد خسارت پرداختی'!#REF!</definedName>
    <definedName name="کد_یادداشت27_اتکایی_اختیاری" localSheetId="3">'[3]یادداشت 28'!#REF!</definedName>
    <definedName name="کد_یادداشت27_اتکایی_اختیاری" localSheetId="4">'[3]یادداشت 28'!#REF!</definedName>
    <definedName name="کد_یادداشت27_اتکایی_اختیاری">'[5]نرخ رشد خسارت پرداختی'!#REF!</definedName>
    <definedName name="کد18_ذخیره_برگشتی" localSheetId="3">#REF!</definedName>
    <definedName name="کد18_ذخیره_برگشتی" localSheetId="4">#REF!</definedName>
    <definedName name="کد18_ذخیره_برگشتی">#REF!</definedName>
    <definedName name="کل_حق_بیمه" localSheetId="3">#REF!</definedName>
    <definedName name="کل_حق_بیمه" localSheetId="4">#REF!</definedName>
    <definedName name="کل_حق_بیمه">#REF!</definedName>
    <definedName name="کلی_عایدنشده_ذخیره_حق_بیمه_عایدنشده_91" localSheetId="3">#REF!</definedName>
    <definedName name="کلی_عایدنشده_ذخیره_حق_بیمه_عایدنشده_91" localSheetId="4">#REF!</definedName>
    <definedName name="کلی_عایدنشده_ذخیره_حق_بیمه_عایدنشده_91">#REF!</definedName>
    <definedName name="کلی_عایدنشده_ذخیره_حق_بیمه_عایدنشده92" localSheetId="3">#REF!</definedName>
    <definedName name="کلی_عایدنشده_ذخیره_حق_بیمه_عایدنشده92" localSheetId="4">#REF!</definedName>
    <definedName name="کلی_عایدنشده_ذخیره_حق_بیمه_عایدنشده92">#REF!</definedName>
    <definedName name="کلی_عایدنشده_سهم_بیمه_گران_اتکایی_از_ذخایر91" localSheetId="3">#REF!</definedName>
    <definedName name="کلی_عایدنشده_سهم_بیمه_گران_اتکایی_از_ذخایر91" localSheetId="4">#REF!</definedName>
    <definedName name="کلی_عایدنشده_سهم_بیمه_گران_اتکایی_از_ذخایر91">#REF!</definedName>
    <definedName name="کلی_عایدنشده_سهم_بیمه_گران_اتکایی_از_ذخایر92" localSheetId="3">#REF!</definedName>
    <definedName name="کلی_عایدنشده_سهم_بیمه_گران_اتکایی_از_ذخایر92" localSheetId="4">#REF!</definedName>
    <definedName name="کلی_عایدنشده_سهم_بیمه_گران_اتکایی_از_ذخایر92">#REF!</definedName>
    <definedName name="گ" localSheetId="3">#REF!</definedName>
    <definedName name="گ" localSheetId="4">#REF!</definedName>
    <definedName name="گ">#REF!</definedName>
    <definedName name="ل" localSheetId="3">#REF!</definedName>
    <definedName name="ل" localSheetId="4">#REF!</definedName>
    <definedName name="ل">#REF!</definedName>
    <definedName name="م" localSheetId="3">#REF!</definedName>
    <definedName name="م" localSheetId="4">#REF!</definedName>
    <definedName name="م">#REF!</definedName>
    <definedName name="مانده_بدهکار_تفضیلی113_یادداشت6" localSheetId="3">#REF!</definedName>
    <definedName name="مانده_بدهکار_تفضیلی113_یادداشت6" localSheetId="4">#REF!</definedName>
    <definedName name="مانده_بدهکار_تفضیلی113_یادداشت6">#REF!</definedName>
    <definedName name="مانده_بدهکار_تفضیلی311_یادداشت6" localSheetId="3">#REF!</definedName>
    <definedName name="مانده_بدهکار_تفضیلی311_یادداشت6" localSheetId="4">#REF!</definedName>
    <definedName name="مانده_بدهکار_تفضیلی311_یادداشت6">#REF!</definedName>
    <definedName name="مانده_بستانکار_تفضیلی113_یادداشت6" localSheetId="3">#REF!</definedName>
    <definedName name="مانده_بستانکار_تفضیلی113_یادداشت6" localSheetId="4">#REF!</definedName>
    <definedName name="مانده_بستانکار_تفضیلی113_یادداشت6">#REF!</definedName>
    <definedName name="مانده_بستانکار_تفضیلی311_یادداشت6" localSheetId="3">#REF!</definedName>
    <definedName name="مانده_بستانکار_تفضیلی311_یادداشت6" localSheetId="4">#REF!</definedName>
    <definedName name="مانده_بستانکار_تفضیلی311_یادداشت6">#REF!</definedName>
    <definedName name="مانده_کاربرگ">[2]Sheet2!$G$2:$G$228</definedName>
    <definedName name="معین_مانده_بدهکار" localSheetId="3">#REF!</definedName>
    <definedName name="معین_مانده_بدهکار" localSheetId="4">#REF!</definedName>
    <definedName name="معین_مانده_بدهکار">#REF!</definedName>
    <definedName name="معین_مانده_بستانکار" localSheetId="3">#REF!</definedName>
    <definedName name="معین_مانده_بستانکار" localSheetId="4">#REF!</definedName>
    <definedName name="معین_مانده_بستانکار">#REF!</definedName>
    <definedName name="وروداطلاعات_مانده_بدهکار" localSheetId="3">#REF!</definedName>
    <definedName name="وروداطلاعات_مانده_بدهکار" localSheetId="4">#REF!</definedName>
    <definedName name="وروداطلاعات_مانده_بدهکار">#REF!</definedName>
    <definedName name="وروداطلاعات_مانده_بستانکار" localSheetId="3">#REF!</definedName>
    <definedName name="وروداطلاعات_مانده_بستانکار" localSheetId="4">#REF!</definedName>
    <definedName name="وروداطلاعات_مانده_بستانکار">#REF!</definedName>
    <definedName name="وون_14_ریالی" localSheetId="3">#REF!</definedName>
    <definedName name="وون_14_ریالی" localSheetId="4">#REF!</definedName>
    <definedName name="وون_14_ریالی">#REF!</definedName>
    <definedName name="ه" localSheetId="3">#REF!</definedName>
    <definedName name="ه" localSheetId="4">#REF!</definedName>
    <definedName name="ه">#REF!</definedName>
    <definedName name="ی" localSheetId="3">#REF!</definedName>
    <definedName name="ی" localSheetId="4">#REF!</definedName>
    <definedName name="ی">#REF!</definedName>
    <definedName name="یادداشت_14_ارزی_پوند" localSheetId="3">#REF!</definedName>
    <definedName name="یادداشت_14_ارزی_پوند" localSheetId="4">#REF!</definedName>
    <definedName name="یادداشت_14_ارزی_پوند">#REF!</definedName>
    <definedName name="یادداشت_14_ارزی_پوند_ریالی" localSheetId="3">#REF!</definedName>
    <definedName name="یادداشت_14_ارزی_پوند_ریالی" localSheetId="4">#REF!</definedName>
    <definedName name="یادداشت_14_ارزی_پوند_ریالی">#REF!</definedName>
    <definedName name="یادداشت_14_ارزی_درهم" localSheetId="3">#REF!</definedName>
    <definedName name="یادداشت_14_ارزی_درهم" localSheetId="4">#REF!</definedName>
    <definedName name="یادداشت_14_ارزی_درهم">#REF!</definedName>
    <definedName name="یادداشت_14_ارزی_درهم_ریالی" localSheetId="3">#REF!</definedName>
    <definedName name="یادداشت_14_ارزی_درهم_ریالی" localSheetId="4">#REF!</definedName>
    <definedName name="یادداشت_14_ارزی_درهم_ریالی">#REF!</definedName>
    <definedName name="یادداشت_14_ارزی_دلار" localSheetId="3">#REF!</definedName>
    <definedName name="یادداشت_14_ارزی_دلار" localSheetId="4">#REF!</definedName>
    <definedName name="یادداشت_14_ارزی_دلار">#REF!</definedName>
    <definedName name="یادداشت_14_ارزی_دلار_ریالی" localSheetId="3">#REF!</definedName>
    <definedName name="یادداشت_14_ارزی_دلار_ریالی" localSheetId="4">#REF!</definedName>
    <definedName name="یادداشت_14_ارزی_دلار_ریالی">#REF!</definedName>
    <definedName name="یادداشت_14_ارزی_رینگیت" localSheetId="3">#REF!</definedName>
    <definedName name="یادداشت_14_ارزی_رینگیت" localSheetId="4">#REF!</definedName>
    <definedName name="یادداشت_14_ارزی_رینگیت">#REF!</definedName>
    <definedName name="یادداشت_14_ارزی_رینگیت_ریالی" localSheetId="3">#REF!</definedName>
    <definedName name="یادداشت_14_ارزی_رینگیت_ریالی" localSheetId="4">#REF!</definedName>
    <definedName name="یادداشت_14_ارزی_رینگیت_ریالی">#REF!</definedName>
    <definedName name="یادداشت_14_ارزی_وون" localSheetId="3">#REF!</definedName>
    <definedName name="یادداشت_14_ارزی_وون" localSheetId="4">#REF!</definedName>
    <definedName name="یادداشت_14_ارزی_وون">#REF!</definedName>
    <definedName name="یادداشت_14_ارزی_وون_ریالی" localSheetId="3">#REF!</definedName>
    <definedName name="یادداشت_14_ارزی_وون_ریالی" localSheetId="4">#REF!</definedName>
    <definedName name="یادداشت_14_ارزی_وون_ریالی">#REF!</definedName>
    <definedName name="یادداشت_14_ارزی_یوان" localSheetId="3">#REF!</definedName>
    <definedName name="یادداشت_14_ارزی_یوان" localSheetId="4">#REF!</definedName>
    <definedName name="یادداشت_14_ارزی_یوان">#REF!</definedName>
    <definedName name="یادداشت_14_ارزی_یوان_ریالی" localSheetId="3">#REF!</definedName>
    <definedName name="یادداشت_14_ارزی_یوان_ریالی" localSheetId="4">#REF!</definedName>
    <definedName name="یادداشت_14_ارزی_یوان_ریالی">#REF!</definedName>
    <definedName name="یادداشت_14_ارزی_یورو" localSheetId="3">#REF!</definedName>
    <definedName name="یادداشت_14_ارزی_یورو" localSheetId="4">#REF!</definedName>
    <definedName name="یادداشت_14_ارزی_یورو">#REF!</definedName>
    <definedName name="یادداشت_14_ارزی_یورو_ریالی" localSheetId="3">#REF!</definedName>
    <definedName name="یادداشت_14_ارزی_یورو_ریالی" localSheetId="4">#REF!</definedName>
    <definedName name="یادداشت_14_ارزی_یورو_ریالی">#REF!</definedName>
    <definedName name="یادداشت_14_جمع_کل" localSheetId="3">#REF!</definedName>
    <definedName name="یادداشت_14_جمع_کل" localSheetId="4">#REF!</definedName>
    <definedName name="یادداشت_14_جمع_کل">#REF!</definedName>
    <definedName name="یادداشت_14_کنسرسیوم_ارز_یورو" localSheetId="3">#REF!</definedName>
    <definedName name="یادداشت_14_کنسرسیوم_ارز_یورو" localSheetId="4">#REF!</definedName>
    <definedName name="یادداشت_14_کنسرسیوم_ارز_یورو">#REF!</definedName>
    <definedName name="یادداشت_14_کنسرسیوم_ارز_یورو_ریالی" localSheetId="3">#REF!</definedName>
    <definedName name="یادداشت_14_کنسرسیوم_ارز_یورو_ریالی" localSheetId="4">#REF!</definedName>
    <definedName name="یادداشت_14_کنسرسیوم_ارز_یورو_ریالی">#REF!</definedName>
    <definedName name="یادداشت_14_کنسرسیوم_ریالی" localSheetId="3">#REF!</definedName>
    <definedName name="یادداشت_14_کنسرسیوم_ریالی" localSheetId="4">#REF!</definedName>
    <definedName name="یادداشت_14_کنسرسیوم_ریالی">#REF!</definedName>
    <definedName name="یادداشت_14_مانده_اقلام_ریالی" localSheetId="3">#REF!</definedName>
    <definedName name="یادداشت_14_مانده_اقلام_ریالی" localSheetId="4">#REF!</definedName>
    <definedName name="یادداشت_14_مانده_اقلام_ریالی">#REF!</definedName>
    <definedName name="یادداشت_14_مانده_اقلام_ریالی2" localSheetId="3">#REF!</definedName>
    <definedName name="یادداشت_14_مانده_اقلام_ریالی2" localSheetId="4">#REF!</definedName>
    <definedName name="یادداشت_14_مانده_اقلام_ریالی2">#REF!</definedName>
    <definedName name="یادداشت1_29_مبلغ_جدید" localSheetId="3">#REF!</definedName>
    <definedName name="یادداشت1_29_مبلغ_جدید" localSheetId="4">#REF!</definedName>
    <definedName name="یادداشت1_29_مبلغ_جدید">#REF!</definedName>
    <definedName name="یادداشت25_X" localSheetId="3">#REF!</definedName>
    <definedName name="یادداشت25_X" localSheetId="4">#REF!</definedName>
    <definedName name="یادداشت25_X">#REF!</definedName>
    <definedName name="یادداشت27خسارت_دریافتی_جدید" localSheetId="3">'[3]یادداشت 28'!$I$6:$I$19</definedName>
    <definedName name="یادداشت27خسارت_دریافتی_جدید" localSheetId="4">'[3]یادداشت 28'!$I$6:$I$19</definedName>
    <definedName name="یادداشت27خسارت_دریافتی_جدید">'[4]یادداشت 28'!$I$6:$I$19</definedName>
    <definedName name="یادداشت27خسارتهای_پرداختی_جدید" localSheetId="3">'[3]یادداشت 28'!$C$6:$C$19</definedName>
    <definedName name="یادداشت27خسارتهای_پرداختی_جدید" localSheetId="4">'[3]یادداشت 28'!$C$6:$C$19</definedName>
    <definedName name="یادداشت27خسارتهای_پرداختی_جدید">'[4]یادداشت 28'!$C$6:$C$19</definedName>
    <definedName name="یادداشت28" localSheetId="3">#REF!</definedName>
    <definedName name="یادداشت28" localSheetId="4">#REF!</definedName>
    <definedName name="یادداشت28">#REF!</definedName>
    <definedName name="یادداشت28_جدید" localSheetId="3">#REF!</definedName>
    <definedName name="یادداشت28_جدید" localSheetId="4">#REF!</definedName>
    <definedName name="یادداشت28_جدید">#REF!</definedName>
    <definedName name="یادداشت28مبلغ" localSheetId="3">#REF!</definedName>
    <definedName name="یادداشت28مبلغ" localSheetId="4">#REF!</definedName>
    <definedName name="یادداشت28مبلغ">#REF!</definedName>
    <definedName name="یادداشت29_1" localSheetId="3">#REF!</definedName>
    <definedName name="یادداشت29_1" localSheetId="4">#REF!</definedName>
    <definedName name="یادداشت29_1">#REF!</definedName>
    <definedName name="یادداشت29_2" localSheetId="3">#REF!</definedName>
    <definedName name="یادداشت29_2" localSheetId="4">#REF!</definedName>
    <definedName name="یادداشت29_2">#REF!</definedName>
    <definedName name="یادداشت29_2مبلغ_جدید" localSheetId="3">#REF!</definedName>
    <definedName name="یادداشت29_2مبلغ_جدید" localSheetId="4">#REF!</definedName>
    <definedName name="یادداشت29_2مبلغ_جدید">#REF!</definedName>
    <definedName name="یک" localSheetId="3">#REF!</definedName>
    <definedName name="یک" localSheetId="4">#REF!</definedName>
    <definedName name="یک">#REF!</definedName>
    <definedName name="یوان_14_ریالی" localSheetId="3">#REF!</definedName>
    <definedName name="یوان_14_ریالی" localSheetId="4">#REF!</definedName>
    <definedName name="یوان_14_ریالی">#REF!</definedName>
  </definedNames>
  <calcPr calcId="162913"/>
</workbook>
</file>

<file path=xl/calcChain.xml><?xml version="1.0" encoding="utf-8"?>
<calcChain xmlns="http://schemas.openxmlformats.org/spreadsheetml/2006/main">
  <c r="C16" i="1" l="1"/>
  <c r="C10" i="1" l="1"/>
  <c r="G16" i="9" l="1"/>
  <c r="C3" i="3"/>
  <c r="J5" i="10" l="1"/>
  <c r="I19" i="10"/>
  <c r="E5" i="10"/>
  <c r="D19" i="10"/>
  <c r="C19" i="10"/>
  <c r="J18" i="10" l="1"/>
  <c r="J19" i="10"/>
  <c r="H19" i="10"/>
  <c r="J6" i="10"/>
  <c r="J7" i="10"/>
  <c r="J8" i="10"/>
  <c r="J9" i="10"/>
  <c r="J10" i="10"/>
  <c r="J11" i="10"/>
  <c r="J12" i="10"/>
  <c r="J13" i="10"/>
  <c r="J14" i="10"/>
  <c r="J15" i="10"/>
  <c r="J16" i="10"/>
  <c r="J17" i="10"/>
  <c r="E19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F20" i="9" l="1"/>
  <c r="G19" i="9"/>
  <c r="G4" i="9"/>
  <c r="E20" i="9"/>
  <c r="G18" i="9"/>
  <c r="G17" i="9"/>
  <c r="G15" i="9"/>
  <c r="G14" i="9"/>
  <c r="G13" i="9"/>
  <c r="G12" i="9"/>
  <c r="G11" i="9"/>
  <c r="G10" i="9"/>
  <c r="G9" i="9"/>
  <c r="G8" i="9"/>
  <c r="G7" i="9"/>
  <c r="G6" i="9"/>
  <c r="G5" i="9"/>
  <c r="G20" i="9" l="1"/>
  <c r="C4" i="3" l="1"/>
  <c r="J2" i="3" l="1"/>
  <c r="J4" i="3"/>
  <c r="J3" i="3"/>
  <c r="C5" i="3" s="1"/>
  <c r="D18" i="8"/>
  <c r="C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J5" i="3" l="1"/>
  <c r="E18" i="8"/>
  <c r="C14" i="1" l="1"/>
  <c r="C15" i="1"/>
  <c r="C17" i="1"/>
  <c r="C11" i="1"/>
  <c r="C9" i="1"/>
  <c r="C6" i="1" l="1"/>
</calcChain>
</file>

<file path=xl/sharedStrings.xml><?xml version="1.0" encoding="utf-8"?>
<sst xmlns="http://schemas.openxmlformats.org/spreadsheetml/2006/main" count="185" uniqueCount="101">
  <si>
    <t>ردیف</t>
  </si>
  <si>
    <t>نسبت توانگری مالی موسسه بیمه که به تایید بیمه مرکزی رسیده است</t>
  </si>
  <si>
    <t>نرخ رشد حق بیمه و خسارت موسسه بیمه به تفکیک انواع رشته های بیمه</t>
  </si>
  <si>
    <t>سهم از بازار موسسه بیمه به تفکیک انواع رشته های بیمه</t>
  </si>
  <si>
    <t>نسبت حق بیمه تولیدی نمایندگان و کارگزاران به کل حق بیمه موسسه بیمه</t>
  </si>
  <si>
    <t>ضریب خسارت موسسه بیمه به تفکیک انواع رشته های بیمه</t>
  </si>
  <si>
    <t>نسبت مجموع هزینه کارمزد، هزینه های صدور و کارمزد مشارکت در منافع پرداختی به حق بیمه صادره به تفکیک رشته های بیمه</t>
  </si>
  <si>
    <t>نسبت هزینه های عمومی و اداری به حق بیمه صادره</t>
  </si>
  <si>
    <t>نسبت کل سرمایه گذاری ها به کل دارایی ها</t>
  </si>
  <si>
    <t>نسبت ذخیره خسارت معوق به جمع ذخایر فنی به تفکیک رشته های بیمه(سهم نگهداری)</t>
  </si>
  <si>
    <t>نسبت ذخیره ریاضی به ذخیره حق بیمه(سهم نگهداری)</t>
  </si>
  <si>
    <t>نسبت دارایی های نقدی به کل دارایی ها</t>
  </si>
  <si>
    <t>نسبت کل بدهی ها به کل دارایی ها</t>
  </si>
  <si>
    <t>سهم نگهداری موسسه بیمه(نسبت حق بیمه صادره پس ار کسر مجموع حق بیمه واگذاری اجباری و اختیاری به کل حق بیمه صادره)</t>
  </si>
  <si>
    <t>ضریب ترکیبی(ضریب خسارت و نسبت مجموع هزینه های اداری و عمومی و هزینه های کارمزد، هزینه صدور و کارمزد مشارکت در منافع پرداختی به حق بیمه صادره)</t>
  </si>
  <si>
    <t>بازده سرمایه گذاری ها(نسبت درآمد سرمایه گذاری ها به متوسط بهای تمام شده ابتدا و انتهای دوره سرمایه گذاری ها) به تفکیک بیمه های زندگی و غیر زندگی</t>
  </si>
  <si>
    <t>نسبت مجموع مطالبات از بیمه گذاران، نمایندگان و بیمه گران اتکایی به مجموع دارائی ها</t>
  </si>
  <si>
    <t>پیوست</t>
  </si>
  <si>
    <t>پیوست-براساس صورت مالی</t>
  </si>
  <si>
    <t>عنوان رشته</t>
  </si>
  <si>
    <t>نرخ رشد حق بیمه</t>
  </si>
  <si>
    <t>میلیون ریال</t>
  </si>
  <si>
    <t>بیمه‏‏نامه درمان گروهی و بیمه‏‏نامه مسافرتی</t>
  </si>
  <si>
    <t>بیمه‏‏نامه عمر زمانی</t>
  </si>
  <si>
    <t xml:space="preserve">بیمه‏‏نامه ثالث و سرنشین مازاد مالی </t>
  </si>
  <si>
    <t>بیمه‏‏نامه آتش سوزی</t>
  </si>
  <si>
    <t>بیمه‏‏نامه مسئولیت مدنی</t>
  </si>
  <si>
    <t>بیمه‏‏نامه مهندسی</t>
  </si>
  <si>
    <t>بیمه‏‏نامه انرژی</t>
  </si>
  <si>
    <t>بیمه‏‏نامه بدنه اتومبیل</t>
  </si>
  <si>
    <t>بیمه‏‏نامه اعتباری</t>
  </si>
  <si>
    <t>بیمه‏‏نامه حوادث</t>
  </si>
  <si>
    <t>بیمه‏‏نامه باربری</t>
  </si>
  <si>
    <t>بیمه‏‏نامه کشتی</t>
  </si>
  <si>
    <t>بیمه‏‏نامه هواپیما</t>
  </si>
  <si>
    <t>بیمه‏‏نامه پول در گردش</t>
  </si>
  <si>
    <t>جمع کل</t>
  </si>
  <si>
    <t>حق بیمه صادره شرکت بیمه سینا سال 1395-1396 (ارقام به میلیون ریال)</t>
  </si>
  <si>
    <t>خسارت پرداختی شرکت بیمه سینا سال 1395-1396 (ارقام به میلیون ریال)</t>
  </si>
  <si>
    <t>نرخ رشد خسارت پرداختی</t>
  </si>
  <si>
    <t>بیمه‏‏نامه ثالث سرنشین</t>
  </si>
  <si>
    <t>بیمه‏‏نامه تمام خطر انرژی</t>
  </si>
  <si>
    <t>رشته</t>
  </si>
  <si>
    <t>آتش سوزی</t>
  </si>
  <si>
    <t>باربری</t>
  </si>
  <si>
    <t>حوادث</t>
  </si>
  <si>
    <t>حوادث راننده</t>
  </si>
  <si>
    <t>بدنه اتومبیل</t>
  </si>
  <si>
    <t>شخص ثالث و مازاد</t>
  </si>
  <si>
    <t>درمان</t>
  </si>
  <si>
    <t>کشتی</t>
  </si>
  <si>
    <t>هواپیما</t>
  </si>
  <si>
    <t>مهندسی</t>
  </si>
  <si>
    <t xml:space="preserve">پول </t>
  </si>
  <si>
    <t>مسئولیت</t>
  </si>
  <si>
    <t>اعتبار</t>
  </si>
  <si>
    <t>نفت و انرژی</t>
  </si>
  <si>
    <t>سایر انواع</t>
  </si>
  <si>
    <t>جمع غیر زندگی</t>
  </si>
  <si>
    <t>زندگی (عمر)</t>
  </si>
  <si>
    <t>سهم</t>
  </si>
  <si>
    <t>درمان گروهی</t>
  </si>
  <si>
    <t>ثالث و سرنشین</t>
  </si>
  <si>
    <t>عمر</t>
  </si>
  <si>
    <t>عمروپس انداز</t>
  </si>
  <si>
    <t>عمر تلفیقی</t>
  </si>
  <si>
    <t>توریست -mapfre</t>
  </si>
  <si>
    <t>تمام خطر انرژی</t>
  </si>
  <si>
    <t>پول</t>
  </si>
  <si>
    <t>مسئولیت مدنی</t>
  </si>
  <si>
    <t>اعتباری</t>
  </si>
  <si>
    <t>جمع</t>
  </si>
  <si>
    <t>جمع بدون رشته های زندگی</t>
  </si>
  <si>
    <t xml:space="preserve">ضريب خسارت </t>
  </si>
  <si>
    <t>حق بیمه صادره</t>
  </si>
  <si>
    <t>هزینه کارمزد و کارمزد منافع</t>
  </si>
  <si>
    <t>نسبت هزینه کارمزد و کارمزد منافع به حق بیمه صادره</t>
  </si>
  <si>
    <t>بازده سرمایه گذاری بیمه های زندگی</t>
  </si>
  <si>
    <t>بازده سرمایه گذاری بیمه های غیر زندگی</t>
  </si>
  <si>
    <t>کل درآمد سرمایه گذاری</t>
  </si>
  <si>
    <t>درآمد سرمایه گذاری از محل بیمه های زندگی</t>
  </si>
  <si>
    <t>درآمد سرمایه گذاری از محل بیمه های غیر زندگی</t>
  </si>
  <si>
    <t>متوسط سرمایه گذاری</t>
  </si>
  <si>
    <t>کل بازده سرمایه گذاری</t>
  </si>
  <si>
    <t>ذخیره خسارت معوق</t>
  </si>
  <si>
    <t>کل ذخایر فنی</t>
  </si>
  <si>
    <t>نسبت ذخیره خسارت معوق به کل ذخایر سهم نگهداری</t>
  </si>
  <si>
    <t>بیمه‏‏نامه درمان</t>
  </si>
  <si>
    <t>بیمه‏‏نامه ثالث و سرنشین</t>
  </si>
  <si>
    <t xml:space="preserve">بیمه‏‏نامه مسئولیت </t>
  </si>
  <si>
    <t>بیمه‏‏نامه بدنه</t>
  </si>
  <si>
    <t>بیمه‏‏نامه تمام خطر اموال</t>
  </si>
  <si>
    <t>بیمه‏‏نامه پول</t>
  </si>
  <si>
    <t>بیمه‏‏نامه تلفیقی تمام عمر</t>
  </si>
  <si>
    <t>بیمه‏‏نامه عمر و پس انداز</t>
  </si>
  <si>
    <t>نسبت مجموع هزینه کارمزد، هزینه های صدور و کارمزد مشارکت در منافع پرداختی به حق بیمه صادره به تفکیک رشته های بیمه سال مالی 1396</t>
  </si>
  <si>
    <t>بازده سرمایه گذاری به تفکیک بیمه های زندگی و غیر زندگی سال مالی 1396</t>
  </si>
  <si>
    <t>نسبت ذخیره خسارت معوق به جمع ذخایر فنی به تفکیک رشته های بیمه(سهم نگهداری) سال مالی 1396</t>
  </si>
  <si>
    <t>سهم از بازار شرکت بیمه سینا سال مالی 1396</t>
  </si>
  <si>
    <t>ضریب خسارت شرکت بیمه سینا براساس صورت مالی سال  1396</t>
  </si>
  <si>
    <t>4-4-2                          نسبت های عملیاتی و مالی با اهمیت موسسه بیمه براساس صورت مالی حسابرسی شده سال مالی منتهی به 29 اسفند ماه 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</si>
</sst>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\ ;\(#,##0\);\-\ "/>
    <numFmt numFmtId="166" formatCode="#,##0%\ ;\(#,##0\)%"/>
    <numFmt numFmtId="167" formatCode="#,##0_-;\(#,##0\)"/>
    <numFmt numFmtId="168" formatCode="#,##0\ ;[Red]\(#,##0\);\-\ ;"/>
  </numFmts>
  <fonts count="19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b/>
      <sz val="12"/>
      <color theme="0"/>
      <name val="B Nazanin"/>
      <charset val="178"/>
    </font>
    <font>
      <sz val="11"/>
      <color theme="1"/>
      <name val="B Nazanin"/>
      <charset val="178"/>
    </font>
    <font>
      <b/>
      <sz val="13"/>
      <color theme="0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rgb="FF000000"/>
      <name val="B Nazanin"/>
      <charset val="178"/>
    </font>
    <font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29BDBC"/>
        <bgColor indexed="64"/>
      </patternFill>
    </fill>
    <fill>
      <patternFill patternType="solid">
        <fgColor rgb="FF11236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01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164" fontId="1" fillId="0" borderId="1" xfId="1" applyNumberFormat="1" applyFont="1" applyBorder="1"/>
    <xf numFmtId="164" fontId="1" fillId="0" borderId="0" xfId="1" applyNumberFormat="1" applyFont="1"/>
    <xf numFmtId="0" fontId="1" fillId="0" borderId="0" xfId="0" applyFont="1" applyFill="1" applyAlignment="1">
      <alignment horizontal="center" vertical="center"/>
    </xf>
    <xf numFmtId="0" fontId="8" fillId="0" borderId="1" xfId="2" applyFont="1" applyFill="1" applyBorder="1" applyAlignment="1" applyProtection="1">
      <alignment horizontal="right" vertical="center" shrinkToFit="1" readingOrder="2"/>
      <protection locked="0"/>
    </xf>
    <xf numFmtId="3" fontId="8" fillId="0" borderId="1" xfId="2" applyNumberFormat="1" applyFont="1" applyFill="1" applyBorder="1" applyAlignment="1">
      <alignment horizontal="center" vertical="center" readingOrder="2"/>
    </xf>
    <xf numFmtId="1" fontId="11" fillId="2" borderId="1" xfId="2" applyNumberFormat="1" applyFont="1" applyFill="1" applyBorder="1" applyAlignment="1">
      <alignment horizontal="center" vertical="center" readingOrder="2"/>
    </xf>
    <xf numFmtId="3" fontId="11" fillId="2" borderId="1" xfId="2" applyNumberFormat="1" applyFont="1" applyFill="1" applyBorder="1" applyAlignment="1" applyProtection="1">
      <alignment horizontal="center" vertical="center" shrinkToFit="1" readingOrder="2"/>
      <protection locked="0"/>
    </xf>
    <xf numFmtId="0" fontId="11" fillId="3" borderId="1" xfId="2" applyFont="1" applyFill="1" applyBorder="1" applyAlignment="1" applyProtection="1">
      <alignment horizontal="right" vertical="center" shrinkToFit="1" readingOrder="2"/>
      <protection locked="0"/>
    </xf>
    <xf numFmtId="9" fontId="11" fillId="3" borderId="1" xfId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readingOrder="2"/>
    </xf>
    <xf numFmtId="165" fontId="8" fillId="0" borderId="1" xfId="1" applyNumberFormat="1" applyFont="1" applyFill="1" applyBorder="1" applyAlignment="1">
      <alignment horizontal="center" vertical="center" readingOrder="2"/>
    </xf>
    <xf numFmtId="165" fontId="11" fillId="3" borderId="1" xfId="1" applyNumberFormat="1" applyFont="1" applyFill="1" applyBorder="1" applyAlignment="1" applyProtection="1">
      <alignment horizontal="center" vertical="center" shrinkToFit="1" readingOrder="2"/>
      <protection locked="0"/>
    </xf>
    <xf numFmtId="0" fontId="8" fillId="0" borderId="0" xfId="2" applyFont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9" fontId="14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14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3" fontId="14" fillId="0" borderId="0" xfId="4" applyNumberFormat="1" applyFont="1" applyFill="1" applyAlignment="1">
      <alignment horizontal="center" vertical="center"/>
    </xf>
    <xf numFmtId="9" fontId="14" fillId="0" borderId="0" xfId="1" applyFont="1" applyFill="1" applyAlignment="1">
      <alignment horizontal="center" vertical="center"/>
    </xf>
    <xf numFmtId="3" fontId="8" fillId="0" borderId="0" xfId="4" applyNumberFormat="1" applyFont="1" applyFill="1" applyAlignment="1">
      <alignment horizontal="center" vertical="center"/>
    </xf>
    <xf numFmtId="0" fontId="14" fillId="0" borderId="0" xfId="4" applyFont="1" applyFill="1"/>
    <xf numFmtId="9" fontId="14" fillId="0" borderId="0" xfId="1" applyFont="1" applyFill="1"/>
    <xf numFmtId="0" fontId="8" fillId="0" borderId="0" xfId="5" applyFont="1" applyFill="1"/>
    <xf numFmtId="9" fontId="8" fillId="0" borderId="0" xfId="1" applyFont="1" applyFill="1"/>
    <xf numFmtId="3" fontId="17" fillId="0" borderId="6" xfId="4" applyNumberFormat="1" applyFont="1" applyFill="1" applyBorder="1" applyAlignment="1">
      <alignment horizontal="right" vertical="center"/>
    </xf>
    <xf numFmtId="3" fontId="17" fillId="0" borderId="7" xfId="4" applyNumberFormat="1" applyFont="1" applyFill="1" applyBorder="1" applyAlignment="1">
      <alignment horizontal="right" vertical="center" wrapText="1"/>
    </xf>
    <xf numFmtId="3" fontId="17" fillId="0" borderId="7" xfId="4" applyNumberFormat="1" applyFont="1" applyFill="1" applyBorder="1" applyAlignment="1">
      <alignment horizontal="right" vertical="center"/>
    </xf>
    <xf numFmtId="3" fontId="17" fillId="0" borderId="8" xfId="4" applyNumberFormat="1" applyFont="1" applyFill="1" applyBorder="1" applyAlignment="1">
      <alignment horizontal="right" vertical="center"/>
    </xf>
    <xf numFmtId="3" fontId="11" fillId="2" borderId="5" xfId="4" applyNumberFormat="1" applyFont="1" applyFill="1" applyBorder="1" applyAlignment="1">
      <alignment horizontal="center" vertical="center" wrapText="1"/>
    </xf>
    <xf numFmtId="9" fontId="11" fillId="2" borderId="5" xfId="1" applyFont="1" applyFill="1" applyBorder="1" applyAlignment="1">
      <alignment horizontal="center" vertical="center" wrapText="1"/>
    </xf>
    <xf numFmtId="3" fontId="12" fillId="0" borderId="0" xfId="4" applyNumberFormat="1" applyFont="1" applyFill="1" applyAlignment="1">
      <alignment horizontal="center" vertical="center" wrapText="1"/>
    </xf>
    <xf numFmtId="3" fontId="11" fillId="0" borderId="0" xfId="4" applyNumberFormat="1" applyFont="1" applyFill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2" applyFont="1" applyAlignment="1">
      <alignment horizontal="center"/>
    </xf>
    <xf numFmtId="3" fontId="8" fillId="4" borderId="1" xfId="2" applyNumberFormat="1" applyFont="1" applyFill="1" applyBorder="1" applyAlignment="1">
      <alignment horizontal="center" vertical="center" readingOrder="2"/>
    </xf>
    <xf numFmtId="9" fontId="14" fillId="0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9" fontId="1" fillId="0" borderId="0" xfId="1" applyFont="1"/>
    <xf numFmtId="9" fontId="1" fillId="0" borderId="0" xfId="1" applyNumberFormat="1" applyFont="1"/>
    <xf numFmtId="3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7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11" fillId="3" borderId="5" xfId="4" applyNumberFormat="1" applyFont="1" applyFill="1" applyBorder="1" applyAlignment="1">
      <alignment horizontal="center" vertical="center"/>
    </xf>
    <xf numFmtId="3" fontId="12" fillId="3" borderId="0" xfId="4" applyNumberFormat="1" applyFont="1" applyFill="1" applyAlignment="1">
      <alignment horizontal="center" vertical="center"/>
    </xf>
    <xf numFmtId="0" fontId="11" fillId="3" borderId="1" xfId="2" applyFont="1" applyFill="1" applyBorder="1" applyAlignment="1" applyProtection="1">
      <alignment horizontal="center" vertical="center" shrinkToFit="1" readingOrder="2"/>
      <protection locked="0"/>
    </xf>
    <xf numFmtId="3" fontId="11" fillId="3" borderId="1" xfId="2" applyNumberFormat="1" applyFont="1" applyFill="1" applyBorder="1" applyAlignment="1">
      <alignment horizontal="center" vertical="center" readingOrder="2"/>
    </xf>
    <xf numFmtId="0" fontId="11" fillId="3" borderId="1" xfId="0" applyFont="1" applyFill="1" applyBorder="1" applyAlignment="1">
      <alignment vertical="center"/>
    </xf>
    <xf numFmtId="9" fontId="11" fillId="3" borderId="1" xfId="1" applyNumberFormat="1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8" fillId="0" borderId="8" xfId="1" applyNumberFormat="1" applyFont="1" applyFill="1" applyBorder="1" applyAlignment="1">
      <alignment horizontal="center" vertical="center"/>
    </xf>
    <xf numFmtId="166" fontId="11" fillId="3" borderId="5" xfId="1" applyNumberFormat="1" applyFont="1" applyFill="1" applyBorder="1" applyAlignment="1">
      <alignment horizontal="center" vertical="center"/>
    </xf>
    <xf numFmtId="166" fontId="11" fillId="3" borderId="9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2" fillId="0" borderId="1" xfId="0" applyFont="1" applyBorder="1" applyAlignment="1">
      <alignment horizontal="right"/>
    </xf>
    <xf numFmtId="0" fontId="15" fillId="3" borderId="2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readingOrder="2"/>
    </xf>
    <xf numFmtId="0" fontId="11" fillId="2" borderId="4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5" xfId="5" applyNumberFormat="1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6">
    <cellStyle name="Normal" xfId="0" builtinId="0"/>
    <cellStyle name="Normal 10 10 5 2" xfId="4"/>
    <cellStyle name="Normal 2" xfId="2"/>
    <cellStyle name="Normal 2 11" xfId="5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112369"/>
      <color rgb="FF29B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575;&#1705;&#1587;&#1604;%20&#1584;&#1582;&#1575;&#1740;&#1585;%20&#1589;&#1608;&#1585;&#1578;%20&#1605;&#1575;&#1604;&#1740;%201393%20&#1575;&#1604;&#1740;%201397\1&#1589;&#1608;&#1585;&#1578;%20&#1605;&#1575;&#1604;&#1740;%20&#1605;&#1606;&#1578;&#1607;&#1740;%20&#1576;&#1607;%2029%20&#1575;&#1587;&#1601;&#1606;&#1583;%201396%20&#1576;&#1575;%20&#1578;&#1594;&#1740;&#1740;&#1585;&#1575;&#1578;%2019%20&#1578;&#1740;&#1585;%20139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705;&#1587;&#1604;%20&#1589;&#1608;&#1585;&#1578;%20&#1605;&#1575;&#1604;&#1740;\1396\final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.KARIMI\Downloads\&#1705;&#1585;&#1740;&#1605;&#1740;\&#1606;&#1585;&#1582;%20&#1585;&#1588;&#1583;%20&#1581;&#1602;%20&#1576;&#1740;&#1605;&#1607;%20&#1608;%20&#1582;&#1587;&#1575;&#1585;&#1578;%20&#1662;&#1585;&#1583;&#1575;&#1582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نرخ رشد حق بیمه"/>
      <sheetName val="نرخ رشد خسارت پرداختی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rightToLeft="1" view="pageBreakPreview" zoomScaleNormal="100" zoomScaleSheetLayoutView="100" workbookViewId="0">
      <selection activeCell="C16" sqref="C16"/>
    </sheetView>
  </sheetViews>
  <sheetFormatPr defaultColWidth="9.140625" defaultRowHeight="17.25"/>
  <cols>
    <col min="1" max="1" width="6.7109375" style="2" bestFit="1" customWidth="1"/>
    <col min="2" max="2" width="112.140625" style="2" customWidth="1"/>
    <col min="3" max="3" width="18.5703125" style="6" bestFit="1" customWidth="1"/>
    <col min="4" max="16384" width="9.140625" style="2"/>
  </cols>
  <sheetData>
    <row r="1" spans="1:5" ht="35.25" customHeight="1">
      <c r="A1" s="3" t="s">
        <v>0</v>
      </c>
      <c r="B1" s="84" t="s">
        <v>100</v>
      </c>
      <c r="C1" s="84"/>
    </row>
    <row r="2" spans="1:5">
      <c r="A2" s="1">
        <v>1</v>
      </c>
      <c r="B2" s="1" t="s">
        <v>1</v>
      </c>
      <c r="C2" s="81">
        <v>0.91</v>
      </c>
    </row>
    <row r="3" spans="1:5">
      <c r="A3" s="1">
        <v>2</v>
      </c>
      <c r="B3" s="1" t="s">
        <v>2</v>
      </c>
      <c r="C3" s="80" t="s">
        <v>17</v>
      </c>
    </row>
    <row r="4" spans="1:5">
      <c r="A4" s="1">
        <v>3</v>
      </c>
      <c r="B4" s="1" t="s">
        <v>3</v>
      </c>
      <c r="C4" s="80" t="s">
        <v>17</v>
      </c>
    </row>
    <row r="5" spans="1:5">
      <c r="A5" s="1">
        <v>4</v>
      </c>
      <c r="B5" s="1" t="s">
        <v>4</v>
      </c>
      <c r="C5" s="81">
        <v>0.7</v>
      </c>
    </row>
    <row r="6" spans="1:5">
      <c r="A6" s="1">
        <v>5</v>
      </c>
      <c r="B6" s="1" t="s">
        <v>13</v>
      </c>
      <c r="C6" s="82">
        <f>4724924/6161028</f>
        <v>0.76690513336410737</v>
      </c>
    </row>
    <row r="7" spans="1:5">
      <c r="A7" s="1">
        <v>6</v>
      </c>
      <c r="B7" s="1" t="s">
        <v>5</v>
      </c>
      <c r="C7" s="80" t="s">
        <v>18</v>
      </c>
    </row>
    <row r="8" spans="1:5">
      <c r="A8" s="1">
        <v>7</v>
      </c>
      <c r="B8" s="1" t="s">
        <v>6</v>
      </c>
      <c r="C8" s="80" t="s">
        <v>17</v>
      </c>
    </row>
    <row r="9" spans="1:5">
      <c r="A9" s="1">
        <v>8</v>
      </c>
      <c r="B9" s="1" t="s">
        <v>7</v>
      </c>
      <c r="C9" s="82">
        <f>581219/6161028</f>
        <v>9.4337990348363945E-2</v>
      </c>
      <c r="D9" s="51"/>
    </row>
    <row r="10" spans="1:5">
      <c r="A10" s="1">
        <v>9</v>
      </c>
      <c r="B10" s="1" t="s">
        <v>14</v>
      </c>
      <c r="C10" s="81">
        <f>(((392011+581219)/6161028))+0.72</f>
        <v>0.87796552133832206</v>
      </c>
      <c r="E10" s="50"/>
    </row>
    <row r="11" spans="1:5">
      <c r="A11" s="1">
        <v>10</v>
      </c>
      <c r="B11" s="1" t="s">
        <v>8</v>
      </c>
      <c r="C11" s="81">
        <f>(521325+966126)/7898988</f>
        <v>0.18830905933772782</v>
      </c>
      <c r="D11" s="50"/>
    </row>
    <row r="12" spans="1:5">
      <c r="A12" s="1">
        <v>11</v>
      </c>
      <c r="B12" s="1" t="s">
        <v>15</v>
      </c>
      <c r="C12" s="80" t="s">
        <v>17</v>
      </c>
    </row>
    <row r="13" spans="1:5">
      <c r="A13" s="1">
        <v>12</v>
      </c>
      <c r="B13" s="1" t="s">
        <v>9</v>
      </c>
      <c r="C13" s="80" t="s">
        <v>17</v>
      </c>
    </row>
    <row r="14" spans="1:5">
      <c r="A14" s="1">
        <v>13</v>
      </c>
      <c r="B14" s="1" t="s">
        <v>10</v>
      </c>
      <c r="C14" s="82">
        <f>698410/2443490</f>
        <v>0.28582478340406547</v>
      </c>
      <c r="D14" s="50"/>
    </row>
    <row r="15" spans="1:5" s="5" customFormat="1">
      <c r="A15" s="1">
        <v>14</v>
      </c>
      <c r="B15" s="4" t="s">
        <v>16</v>
      </c>
      <c r="C15" s="82">
        <f>(2936468+403028)/7898988</f>
        <v>0.42277517069275206</v>
      </c>
    </row>
    <row r="16" spans="1:5">
      <c r="A16" s="1">
        <v>15</v>
      </c>
      <c r="B16" s="1" t="s">
        <v>11</v>
      </c>
      <c r="C16" s="82">
        <f>410205/7898988</f>
        <v>5.193133601418308E-2</v>
      </c>
    </row>
    <row r="17" spans="1:3">
      <c r="A17" s="1">
        <v>16</v>
      </c>
      <c r="B17" s="1" t="s">
        <v>12</v>
      </c>
      <c r="C17" s="82">
        <f>6509248/7898988</f>
        <v>0.82406100629599643</v>
      </c>
    </row>
  </sheetData>
  <mergeCells count="1">
    <mergeCell ref="B1:C1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rightToLeft="1" zoomScaleNormal="100" workbookViewId="0">
      <selection activeCell="E11" sqref="E11"/>
    </sheetView>
  </sheetViews>
  <sheetFormatPr defaultRowHeight="15"/>
  <cols>
    <col min="1" max="1" width="0.85546875" customWidth="1"/>
    <col min="2" max="2" width="30.140625" bestFit="1" customWidth="1"/>
    <col min="3" max="4" width="12.7109375" customWidth="1"/>
    <col min="5" max="5" width="13.28515625" customWidth="1"/>
    <col min="6" max="6" width="8.28515625" customWidth="1"/>
    <col min="7" max="7" width="30.140625" bestFit="1" customWidth="1"/>
    <col min="8" max="9" width="12.7109375" customWidth="1"/>
    <col min="10" max="10" width="14.5703125" customWidth="1"/>
  </cols>
  <sheetData>
    <row r="1" spans="2:10" ht="5.0999999999999996" customHeight="1"/>
    <row r="2" spans="2:10" ht="21.75">
      <c r="B2" s="85" t="s">
        <v>37</v>
      </c>
      <c r="C2" s="85"/>
      <c r="D2" s="85"/>
      <c r="E2" s="85"/>
      <c r="G2" s="85" t="s">
        <v>38</v>
      </c>
      <c r="H2" s="85"/>
      <c r="I2" s="85"/>
      <c r="J2" s="85"/>
    </row>
    <row r="3" spans="2:10" ht="19.5">
      <c r="B3" s="86" t="s">
        <v>19</v>
      </c>
      <c r="C3" s="9">
        <v>1395</v>
      </c>
      <c r="D3" s="9">
        <v>1396</v>
      </c>
      <c r="E3" s="88" t="s">
        <v>20</v>
      </c>
      <c r="G3" s="86" t="s">
        <v>19</v>
      </c>
      <c r="H3" s="9">
        <v>1395</v>
      </c>
      <c r="I3" s="9">
        <v>1396</v>
      </c>
      <c r="J3" s="88" t="s">
        <v>39</v>
      </c>
    </row>
    <row r="4" spans="2:10" ht="19.5">
      <c r="B4" s="87"/>
      <c r="C4" s="10" t="s">
        <v>21</v>
      </c>
      <c r="D4" s="10" t="s">
        <v>21</v>
      </c>
      <c r="E4" s="89"/>
      <c r="G4" s="87"/>
      <c r="H4" s="10" t="s">
        <v>21</v>
      </c>
      <c r="I4" s="10" t="s">
        <v>21</v>
      </c>
      <c r="J4" s="89"/>
    </row>
    <row r="5" spans="2:10" ht="18">
      <c r="B5" s="7" t="s">
        <v>22</v>
      </c>
      <c r="C5" s="13">
        <v>1719701</v>
      </c>
      <c r="D5" s="14">
        <v>2195933</v>
      </c>
      <c r="E5" s="18">
        <f>(D5-C5)/C5</f>
        <v>0.27692721002081178</v>
      </c>
      <c r="G5" s="7" t="s">
        <v>22</v>
      </c>
      <c r="H5" s="13">
        <v>-1406126</v>
      </c>
      <c r="I5" s="14">
        <v>-1770983</v>
      </c>
      <c r="J5" s="18">
        <f>(I5-H5)/H5</f>
        <v>0.25947674674958005</v>
      </c>
    </row>
    <row r="6" spans="2:10" ht="18">
      <c r="B6" s="7" t="s">
        <v>23</v>
      </c>
      <c r="C6" s="13">
        <v>1058374</v>
      </c>
      <c r="D6" s="14">
        <v>1189845</v>
      </c>
      <c r="E6" s="18">
        <f t="shared" ref="E6:E19" si="0">(D6-C6)/C6</f>
        <v>0.12421979375910595</v>
      </c>
      <c r="G6" s="7" t="s">
        <v>23</v>
      </c>
      <c r="H6" s="13">
        <v>-658603</v>
      </c>
      <c r="I6" s="14">
        <v>-562862</v>
      </c>
      <c r="J6" s="18">
        <f t="shared" ref="J6:J17" si="1">(I6-H6)/H6</f>
        <v>-0.14536982066586396</v>
      </c>
    </row>
    <row r="7" spans="2:10" ht="18">
      <c r="B7" s="7" t="s">
        <v>24</v>
      </c>
      <c r="C7" s="13">
        <v>1378788</v>
      </c>
      <c r="D7" s="14">
        <v>1556095</v>
      </c>
      <c r="E7" s="18">
        <f t="shared" si="0"/>
        <v>0.12859627440911872</v>
      </c>
      <c r="G7" s="7" t="s">
        <v>40</v>
      </c>
      <c r="H7" s="13">
        <v>-1151018</v>
      </c>
      <c r="I7" s="14">
        <v>-1118805</v>
      </c>
      <c r="J7" s="18">
        <f t="shared" si="1"/>
        <v>-2.798653018458443E-2</v>
      </c>
    </row>
    <row r="8" spans="2:10" ht="18">
      <c r="B8" s="7" t="s">
        <v>25</v>
      </c>
      <c r="C8" s="13">
        <v>270144</v>
      </c>
      <c r="D8" s="14">
        <v>309210</v>
      </c>
      <c r="E8" s="18">
        <f t="shared" si="0"/>
        <v>0.14461176261549397</v>
      </c>
      <c r="G8" s="7" t="s">
        <v>26</v>
      </c>
      <c r="H8" s="13">
        <v>-161808</v>
      </c>
      <c r="I8" s="14">
        <v>-216563</v>
      </c>
      <c r="J8" s="18">
        <f t="shared" si="1"/>
        <v>0.33839488776821913</v>
      </c>
    </row>
    <row r="9" spans="2:10" ht="18">
      <c r="B9" s="7" t="s">
        <v>26</v>
      </c>
      <c r="C9" s="13">
        <v>276820</v>
      </c>
      <c r="D9" s="14">
        <v>336865</v>
      </c>
      <c r="E9" s="18">
        <f t="shared" si="0"/>
        <v>0.21690990535365942</v>
      </c>
      <c r="G9" s="7" t="s">
        <v>32</v>
      </c>
      <c r="H9" s="13">
        <v>-1913</v>
      </c>
      <c r="I9" s="14">
        <v>-3616</v>
      </c>
      <c r="J9" s="18">
        <f t="shared" si="1"/>
        <v>0.89022477783585996</v>
      </c>
    </row>
    <row r="10" spans="2:10" ht="18">
      <c r="B10" s="7" t="s">
        <v>27</v>
      </c>
      <c r="C10" s="13">
        <v>180240</v>
      </c>
      <c r="D10" s="14">
        <v>183789</v>
      </c>
      <c r="E10" s="18">
        <f t="shared" si="0"/>
        <v>1.9690412782956059E-2</v>
      </c>
      <c r="G10" s="7" t="s">
        <v>27</v>
      </c>
      <c r="H10" s="13">
        <v>-63484</v>
      </c>
      <c r="I10" s="14">
        <v>-80777</v>
      </c>
      <c r="J10" s="18">
        <f t="shared" si="1"/>
        <v>0.27239934471677901</v>
      </c>
    </row>
    <row r="11" spans="2:10" ht="18">
      <c r="B11" s="7" t="s">
        <v>28</v>
      </c>
      <c r="C11" s="13">
        <v>127660</v>
      </c>
      <c r="D11" s="14">
        <v>144523</v>
      </c>
      <c r="E11" s="18">
        <f t="shared" si="0"/>
        <v>0.13209305968980103</v>
      </c>
      <c r="G11" s="7" t="s">
        <v>29</v>
      </c>
      <c r="H11" s="13">
        <v>-52199</v>
      </c>
      <c r="I11" s="14">
        <v>-73021</v>
      </c>
      <c r="J11" s="18">
        <f t="shared" si="1"/>
        <v>0.39889653058487712</v>
      </c>
    </row>
    <row r="12" spans="2:10" ht="18">
      <c r="B12" s="7" t="s">
        <v>29</v>
      </c>
      <c r="C12" s="13">
        <v>120586</v>
      </c>
      <c r="D12" s="14">
        <v>143964</v>
      </c>
      <c r="E12" s="18">
        <f t="shared" si="0"/>
        <v>0.19386993515001741</v>
      </c>
      <c r="G12" s="7" t="s">
        <v>34</v>
      </c>
      <c r="H12" s="13">
        <v>-4453</v>
      </c>
      <c r="I12" s="14">
        <v>-64883</v>
      </c>
      <c r="J12" s="18">
        <f t="shared" si="1"/>
        <v>13.570626543902987</v>
      </c>
    </row>
    <row r="13" spans="2:10" ht="18">
      <c r="B13" s="7" t="s">
        <v>30</v>
      </c>
      <c r="C13" s="13">
        <v>514</v>
      </c>
      <c r="D13" s="14">
        <v>580</v>
      </c>
      <c r="E13" s="18">
        <f t="shared" si="0"/>
        <v>0.12840466926070038</v>
      </c>
      <c r="G13" s="7" t="s">
        <v>25</v>
      </c>
      <c r="H13" s="13">
        <v>-43397</v>
      </c>
      <c r="I13" s="14">
        <v>-68980</v>
      </c>
      <c r="J13" s="18">
        <f t="shared" si="1"/>
        <v>0.5895107956771205</v>
      </c>
    </row>
    <row r="14" spans="2:10" ht="18">
      <c r="B14" s="7" t="s">
        <v>31</v>
      </c>
      <c r="C14" s="13">
        <v>40678</v>
      </c>
      <c r="D14" s="14">
        <v>44313</v>
      </c>
      <c r="E14" s="18">
        <f t="shared" si="0"/>
        <v>8.9360342199714837E-2</v>
      </c>
      <c r="G14" s="7" t="s">
        <v>31</v>
      </c>
      <c r="H14" s="13">
        <v>-13419</v>
      </c>
      <c r="I14" s="14">
        <v>-7626</v>
      </c>
      <c r="J14" s="18">
        <f t="shared" si="1"/>
        <v>-0.43170131902526271</v>
      </c>
    </row>
    <row r="15" spans="2:10" ht="18">
      <c r="B15" s="7" t="s">
        <v>32</v>
      </c>
      <c r="C15" s="13">
        <v>28900</v>
      </c>
      <c r="D15" s="14">
        <v>30451</v>
      </c>
      <c r="E15" s="18">
        <f t="shared" si="0"/>
        <v>5.3667820069204154E-2</v>
      </c>
      <c r="G15" s="7" t="s">
        <v>33</v>
      </c>
      <c r="H15" s="13">
        <v>-20935</v>
      </c>
      <c r="I15" s="14">
        <v>-40457</v>
      </c>
      <c r="J15" s="18">
        <f t="shared" si="1"/>
        <v>0.9325053737759732</v>
      </c>
    </row>
    <row r="16" spans="2:10" ht="18">
      <c r="B16" s="7" t="s">
        <v>33</v>
      </c>
      <c r="C16" s="13">
        <v>8753</v>
      </c>
      <c r="D16" s="14">
        <v>6970</v>
      </c>
      <c r="E16" s="18">
        <f t="shared" si="0"/>
        <v>-0.20370158802696217</v>
      </c>
      <c r="G16" s="7" t="s">
        <v>30</v>
      </c>
      <c r="H16" s="13">
        <v>1177</v>
      </c>
      <c r="I16" s="14">
        <v>210</v>
      </c>
      <c r="J16" s="18">
        <f t="shared" si="1"/>
        <v>-0.82158028887000845</v>
      </c>
    </row>
    <row r="17" spans="2:10" ht="18">
      <c r="B17" s="7" t="s">
        <v>34</v>
      </c>
      <c r="C17" s="13">
        <v>9891</v>
      </c>
      <c r="D17" s="14">
        <v>11353</v>
      </c>
      <c r="E17" s="18">
        <f t="shared" si="0"/>
        <v>0.1478111414417147</v>
      </c>
      <c r="G17" s="7" t="s">
        <v>41</v>
      </c>
      <c r="H17" s="13">
        <v>-1728</v>
      </c>
      <c r="I17" s="14">
        <v>-18443</v>
      </c>
      <c r="J17" s="18">
        <f t="shared" si="1"/>
        <v>9.6730324074074066</v>
      </c>
    </row>
    <row r="18" spans="2:10" ht="18">
      <c r="B18" s="7" t="s">
        <v>35</v>
      </c>
      <c r="C18" s="13">
        <v>6439</v>
      </c>
      <c r="D18" s="14">
        <v>7137</v>
      </c>
      <c r="E18" s="18">
        <f t="shared" si="0"/>
        <v>0.10840192576487032</v>
      </c>
      <c r="G18" s="7" t="s">
        <v>35</v>
      </c>
      <c r="H18" s="13">
        <v>130</v>
      </c>
      <c r="I18" s="14">
        <v>-185</v>
      </c>
      <c r="J18" s="18">
        <f>-(I18-H18)/H18</f>
        <v>2.4230769230769229</v>
      </c>
    </row>
    <row r="19" spans="2:10" ht="19.5">
      <c r="B19" s="11" t="s">
        <v>36</v>
      </c>
      <c r="C19" s="15">
        <f>SUM(C5:C18)</f>
        <v>5227488</v>
      </c>
      <c r="D19" s="15">
        <f>SUM(D5:D18)</f>
        <v>6161028</v>
      </c>
      <c r="E19" s="19">
        <f t="shared" si="0"/>
        <v>0.17858290635961288</v>
      </c>
      <c r="G19" s="11" t="s">
        <v>36</v>
      </c>
      <c r="H19" s="15">
        <f>SUM(H5:H18)</f>
        <v>-3577776</v>
      </c>
      <c r="I19" s="15">
        <f>SUM(I5:I18)</f>
        <v>-4026991</v>
      </c>
      <c r="J19" s="19">
        <f>-(I19-H19)/H19</f>
        <v>-0.12555704996623601</v>
      </c>
    </row>
  </sheetData>
  <mergeCells count="6">
    <mergeCell ref="B2:E2"/>
    <mergeCell ref="B3:B4"/>
    <mergeCell ref="E3:E4"/>
    <mergeCell ref="G2:J2"/>
    <mergeCell ref="G3:G4"/>
    <mergeCell ref="J3:J4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rightToLeft="1" workbookViewId="0">
      <selection activeCell="C9" sqref="C9"/>
    </sheetView>
  </sheetViews>
  <sheetFormatPr defaultRowHeight="18"/>
  <cols>
    <col min="1" max="1" width="0.85546875" style="23" customWidth="1"/>
    <col min="2" max="2" width="21" style="21" customWidth="1"/>
    <col min="3" max="3" width="12.7109375" style="23" customWidth="1"/>
    <col min="4" max="16384" width="9.140625" style="23"/>
  </cols>
  <sheetData>
    <row r="1" spans="2:5" ht="5.0999999999999996" customHeight="1"/>
    <row r="2" spans="2:5" s="45" customFormat="1" ht="35.1" customHeight="1">
      <c r="B2" s="90" t="s">
        <v>98</v>
      </c>
      <c r="C2" s="90"/>
    </row>
    <row r="3" spans="2:5" s="26" customFormat="1" ht="20.100000000000001" customHeight="1">
      <c r="B3" s="25" t="s">
        <v>42</v>
      </c>
      <c r="C3" s="25" t="s">
        <v>60</v>
      </c>
    </row>
    <row r="4" spans="2:5">
      <c r="B4" s="27" t="s">
        <v>43</v>
      </c>
      <c r="C4" s="22">
        <v>2.0822810810082765E-2</v>
      </c>
    </row>
    <row r="5" spans="2:5">
      <c r="B5" s="27" t="s">
        <v>44</v>
      </c>
      <c r="C5" s="22">
        <v>1.0192147034252298E-2</v>
      </c>
      <c r="E5" s="45"/>
    </row>
    <row r="6" spans="2:5">
      <c r="B6" s="27" t="s">
        <v>45</v>
      </c>
      <c r="C6" s="22">
        <v>1.4355152300712897E-2</v>
      </c>
    </row>
    <row r="7" spans="2:5">
      <c r="B7" s="27" t="s">
        <v>46</v>
      </c>
      <c r="C7" s="22">
        <v>1.197272677948118E-2</v>
      </c>
    </row>
    <row r="8" spans="2:5">
      <c r="B8" s="27" t="s">
        <v>47</v>
      </c>
      <c r="C8" s="22">
        <v>8.2777650034490686E-3</v>
      </c>
    </row>
    <row r="9" spans="2:5">
      <c r="B9" s="27" t="s">
        <v>48</v>
      </c>
      <c r="C9" s="22">
        <v>1.0759344183296425E-2</v>
      </c>
    </row>
    <row r="10" spans="2:5">
      <c r="B10" s="27" t="s">
        <v>49</v>
      </c>
      <c r="C10" s="22">
        <v>2.6435828197815453E-2</v>
      </c>
    </row>
    <row r="11" spans="2:5">
      <c r="B11" s="27" t="s">
        <v>50</v>
      </c>
      <c r="C11" s="20">
        <v>4.894420360788701E-3</v>
      </c>
    </row>
    <row r="12" spans="2:5">
      <c r="B12" s="27" t="s">
        <v>51</v>
      </c>
      <c r="C12" s="22">
        <v>6.0419758320966717E-3</v>
      </c>
    </row>
    <row r="13" spans="2:5">
      <c r="B13" s="27" t="s">
        <v>52</v>
      </c>
      <c r="C13" s="22">
        <v>2.0972876752969636E-2</v>
      </c>
    </row>
    <row r="14" spans="2:5">
      <c r="B14" s="27" t="s">
        <v>53</v>
      </c>
      <c r="C14" s="22">
        <v>5.6483691328560057E-2</v>
      </c>
    </row>
    <row r="15" spans="2:5">
      <c r="B15" s="27" t="s">
        <v>54</v>
      </c>
      <c r="C15" s="22">
        <v>2.1435797591097365E-2</v>
      </c>
    </row>
    <row r="16" spans="2:5">
      <c r="B16" s="27" t="s">
        <v>55</v>
      </c>
      <c r="C16" s="22">
        <v>7.4999999999999997E-2</v>
      </c>
    </row>
    <row r="17" spans="1:3">
      <c r="B17" s="27" t="s">
        <v>56</v>
      </c>
      <c r="C17" s="22">
        <v>7.2558373085613859E-2</v>
      </c>
    </row>
    <row r="18" spans="1:3">
      <c r="B18" s="27" t="s">
        <v>57</v>
      </c>
      <c r="C18" s="22">
        <v>0</v>
      </c>
    </row>
    <row r="19" spans="1:3" ht="24.95" customHeight="1">
      <c r="A19" s="66"/>
      <c r="B19" s="64" t="s">
        <v>58</v>
      </c>
      <c r="C19" s="65">
        <v>1.6899176372087141E-2</v>
      </c>
    </row>
    <row r="20" spans="1:3">
      <c r="B20" s="27" t="s">
        <v>59</v>
      </c>
      <c r="C20" s="22">
        <v>2.3265591055125254E-2</v>
      </c>
    </row>
    <row r="21" spans="1:3" s="24" customFormat="1" ht="24.95" customHeight="1">
      <c r="B21" s="64" t="s">
        <v>36</v>
      </c>
      <c r="C21" s="65">
        <v>1.7842022043705146E-2</v>
      </c>
    </row>
  </sheetData>
  <mergeCells count="1">
    <mergeCell ref="B2:C2"/>
  </mergeCells>
  <pageMargins left="0.7" right="0.7" top="0.75" bottom="0.75" header="0.3" footer="0.3"/>
  <pageSetup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rightToLeft="1" zoomScaleNormal="100" zoomScaleSheetLayoutView="110" workbookViewId="0">
      <selection activeCell="B19" sqref="B19"/>
    </sheetView>
  </sheetViews>
  <sheetFormatPr defaultRowHeight="18"/>
  <cols>
    <col min="1" max="1" width="0.85546875" style="29" customWidth="1"/>
    <col min="2" max="2" width="27.5703125" style="29" customWidth="1"/>
    <col min="3" max="3" width="19.85546875" style="30" customWidth="1"/>
    <col min="4" max="16384" width="9.140625" style="29"/>
  </cols>
  <sheetData>
    <row r="1" spans="2:3" ht="5.0999999999999996" customHeight="1" thickBot="1"/>
    <row r="2" spans="2:3" ht="35.1" customHeight="1" thickBot="1">
      <c r="B2" s="91" t="s">
        <v>99</v>
      </c>
      <c r="C2" s="91"/>
    </row>
    <row r="3" spans="2:3" s="42" customFormat="1" ht="20.100000000000001" customHeight="1" thickBot="1">
      <c r="B3" s="40" t="s">
        <v>19</v>
      </c>
      <c r="C3" s="41" t="s">
        <v>73</v>
      </c>
    </row>
    <row r="4" spans="2:3">
      <c r="B4" s="36" t="s">
        <v>61</v>
      </c>
      <c r="C4" s="74">
        <v>0.88</v>
      </c>
    </row>
    <row r="5" spans="2:3">
      <c r="B5" s="37" t="s">
        <v>62</v>
      </c>
      <c r="C5" s="75">
        <v>0.96</v>
      </c>
    </row>
    <row r="6" spans="2:3">
      <c r="B6" s="38" t="s">
        <v>50</v>
      </c>
      <c r="C6" s="75">
        <v>4.74</v>
      </c>
    </row>
    <row r="7" spans="2:3">
      <c r="B7" s="38" t="s">
        <v>51</v>
      </c>
      <c r="C7" s="75">
        <v>-0.21</v>
      </c>
    </row>
    <row r="8" spans="2:3">
      <c r="B8" s="38" t="s">
        <v>63</v>
      </c>
      <c r="C8" s="75">
        <v>0.6</v>
      </c>
    </row>
    <row r="9" spans="2:3">
      <c r="B9" s="38" t="s">
        <v>45</v>
      </c>
      <c r="C9" s="75">
        <v>0.28999999999999998</v>
      </c>
    </row>
    <row r="10" spans="2:3">
      <c r="B10" s="38" t="s">
        <v>64</v>
      </c>
      <c r="C10" s="75">
        <v>7.0000000000000007E-2</v>
      </c>
    </row>
    <row r="11" spans="2:3">
      <c r="B11" s="38" t="s">
        <v>65</v>
      </c>
      <c r="C11" s="75">
        <v>0.28999999999999998</v>
      </c>
    </row>
    <row r="12" spans="2:3">
      <c r="B12" s="38" t="s">
        <v>66</v>
      </c>
      <c r="C12" s="75">
        <v>0.03</v>
      </c>
    </row>
    <row r="13" spans="2:3">
      <c r="B13" s="38" t="s">
        <v>47</v>
      </c>
      <c r="C13" s="75">
        <v>0.62</v>
      </c>
    </row>
    <row r="14" spans="2:3" s="31" customFormat="1">
      <c r="B14" s="38" t="s">
        <v>43</v>
      </c>
      <c r="C14" s="75">
        <v>-0.1</v>
      </c>
    </row>
    <row r="15" spans="2:3">
      <c r="B15" s="37" t="s">
        <v>67</v>
      </c>
      <c r="C15" s="75">
        <v>0.19</v>
      </c>
    </row>
    <row r="16" spans="2:3">
      <c r="B16" s="38" t="s">
        <v>44</v>
      </c>
      <c r="C16" s="75">
        <v>0.37</v>
      </c>
    </row>
    <row r="17" spans="2:3">
      <c r="B17" s="38" t="s">
        <v>68</v>
      </c>
      <c r="C17" s="75">
        <v>0.27</v>
      </c>
    </row>
    <row r="18" spans="2:3">
      <c r="B18" s="38" t="s">
        <v>52</v>
      </c>
      <c r="C18" s="75">
        <v>0.75</v>
      </c>
    </row>
    <row r="19" spans="2:3">
      <c r="B19" s="38" t="s">
        <v>69</v>
      </c>
      <c r="C19" s="75">
        <v>0.71</v>
      </c>
    </row>
    <row r="20" spans="2:3" ht="18.75" thickBot="1">
      <c r="B20" s="39" t="s">
        <v>70</v>
      </c>
      <c r="C20" s="76">
        <v>-0.37</v>
      </c>
    </row>
    <row r="21" spans="2:3" s="43" customFormat="1" ht="24.75" customHeight="1" thickBot="1">
      <c r="B21" s="67" t="s">
        <v>71</v>
      </c>
      <c r="C21" s="77">
        <v>0.72</v>
      </c>
    </row>
    <row r="22" spans="2:3" s="44" customFormat="1" ht="20.25" hidden="1" thickBot="1">
      <c r="B22" s="68"/>
      <c r="C22" s="77"/>
    </row>
    <row r="23" spans="2:3" s="44" customFormat="1" ht="20.25" hidden="1" thickBot="1">
      <c r="B23" s="68"/>
      <c r="C23" s="77"/>
    </row>
    <row r="24" spans="2:3" s="44" customFormat="1" ht="20.25" hidden="1" thickBot="1">
      <c r="B24" s="68"/>
      <c r="C24" s="78"/>
    </row>
    <row r="25" spans="2:3" s="44" customFormat="1" ht="24.95" customHeight="1" thickBot="1">
      <c r="B25" s="67" t="s">
        <v>72</v>
      </c>
      <c r="C25" s="77">
        <v>0.753</v>
      </c>
    </row>
    <row r="27" spans="2:3" s="32" customFormat="1">
      <c r="C27" s="33"/>
    </row>
    <row r="28" spans="2:3" s="34" customFormat="1" ht="15" customHeight="1">
      <c r="C28" s="35"/>
    </row>
    <row r="29" spans="2:3" s="34" customFormat="1">
      <c r="C29" s="35"/>
    </row>
    <row r="30" spans="2:3" s="34" customFormat="1" ht="2.25" customHeight="1">
      <c r="C30" s="35"/>
    </row>
    <row r="31" spans="2:3" s="34" customFormat="1">
      <c r="C31" s="35"/>
    </row>
  </sheetData>
  <mergeCells count="1">
    <mergeCell ref="B2:C2"/>
  </mergeCells>
  <pageMargins left="0" right="0" top="0" bottom="0" header="0" footer="0"/>
  <pageSetup paperSize="9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rightToLeft="1" workbookViewId="0">
      <selection activeCell="L3" sqref="L3"/>
    </sheetView>
  </sheetViews>
  <sheetFormatPr defaultRowHeight="18"/>
  <cols>
    <col min="1" max="1" width="0.85546875" style="16" customWidth="1"/>
    <col min="2" max="2" width="33.28515625" style="16" bestFit="1" customWidth="1"/>
    <col min="3" max="3" width="12.5703125" style="16" hidden="1" customWidth="1"/>
    <col min="4" max="4" width="20.85546875" style="16" hidden="1" customWidth="1"/>
    <col min="5" max="5" width="27.28515625" style="16" customWidth="1"/>
    <col min="6" max="16384" width="9.140625" style="16"/>
  </cols>
  <sheetData>
    <row r="1" spans="2:5" ht="5.0999999999999996" customHeight="1"/>
    <row r="2" spans="2:5" s="46" customFormat="1" ht="45.75" customHeight="1">
      <c r="B2" s="92" t="s">
        <v>95</v>
      </c>
      <c r="C2" s="93"/>
      <c r="D2" s="93"/>
      <c r="E2" s="94"/>
    </row>
    <row r="3" spans="2:5" s="46" customFormat="1" ht="35.25" customHeight="1">
      <c r="B3" s="17" t="s">
        <v>19</v>
      </c>
      <c r="C3" s="17" t="s">
        <v>74</v>
      </c>
      <c r="D3" s="17" t="s">
        <v>75</v>
      </c>
      <c r="E3" s="49" t="s">
        <v>76</v>
      </c>
    </row>
    <row r="4" spans="2:5">
      <c r="B4" s="7" t="s">
        <v>22</v>
      </c>
      <c r="C4" s="8">
        <v>2195933</v>
      </c>
      <c r="D4" s="47">
        <v>43285</v>
      </c>
      <c r="E4" s="48">
        <f>D4/C4</f>
        <v>1.9711439283438974E-2</v>
      </c>
    </row>
    <row r="5" spans="2:5">
      <c r="B5" s="7" t="s">
        <v>23</v>
      </c>
      <c r="C5" s="8">
        <v>1189845</v>
      </c>
      <c r="D5" s="47">
        <v>134010</v>
      </c>
      <c r="E5" s="48">
        <f t="shared" ref="E5:E18" si="0">D5/C5</f>
        <v>0.11262811542679929</v>
      </c>
    </row>
    <row r="6" spans="2:5">
      <c r="B6" s="7" t="s">
        <v>24</v>
      </c>
      <c r="C6" s="8">
        <v>1556095</v>
      </c>
      <c r="D6" s="47">
        <v>94326</v>
      </c>
      <c r="E6" s="48">
        <f t="shared" si="0"/>
        <v>6.061712170529434E-2</v>
      </c>
    </row>
    <row r="7" spans="2:5">
      <c r="B7" s="7" t="s">
        <v>25</v>
      </c>
      <c r="C7" s="8">
        <v>309210</v>
      </c>
      <c r="D7" s="47">
        <v>18944</v>
      </c>
      <c r="E7" s="48">
        <f t="shared" si="0"/>
        <v>6.1265806409883251E-2</v>
      </c>
    </row>
    <row r="8" spans="2:5">
      <c r="B8" s="7" t="s">
        <v>26</v>
      </c>
      <c r="C8" s="8">
        <v>336865</v>
      </c>
      <c r="D8" s="47">
        <v>55506</v>
      </c>
      <c r="E8" s="48">
        <f t="shared" si="0"/>
        <v>0.16477223813693914</v>
      </c>
    </row>
    <row r="9" spans="2:5">
      <c r="B9" s="7" t="s">
        <v>27</v>
      </c>
      <c r="C9" s="8">
        <v>183789</v>
      </c>
      <c r="D9" s="47">
        <v>4461</v>
      </c>
      <c r="E9" s="48">
        <f t="shared" si="0"/>
        <v>2.4272399327489674E-2</v>
      </c>
    </row>
    <row r="10" spans="2:5">
      <c r="B10" s="7" t="s">
        <v>28</v>
      </c>
      <c r="C10" s="8">
        <v>144523</v>
      </c>
      <c r="D10" s="47">
        <v>1869</v>
      </c>
      <c r="E10" s="48">
        <f t="shared" si="0"/>
        <v>1.2932197643281693E-2</v>
      </c>
    </row>
    <row r="11" spans="2:5">
      <c r="B11" s="7" t="s">
        <v>29</v>
      </c>
      <c r="C11" s="8">
        <v>143964</v>
      </c>
      <c r="D11" s="47">
        <v>23350</v>
      </c>
      <c r="E11" s="48">
        <f t="shared" si="0"/>
        <v>0.16219332610930509</v>
      </c>
    </row>
    <row r="12" spans="2:5">
      <c r="B12" s="7" t="s">
        <v>30</v>
      </c>
      <c r="C12" s="8">
        <v>580</v>
      </c>
      <c r="D12" s="8">
        <v>0</v>
      </c>
      <c r="E12" s="48">
        <f t="shared" si="0"/>
        <v>0</v>
      </c>
    </row>
    <row r="13" spans="2:5">
      <c r="B13" s="7" t="s">
        <v>31</v>
      </c>
      <c r="C13" s="8">
        <v>44313</v>
      </c>
      <c r="D13" s="47">
        <v>7637</v>
      </c>
      <c r="E13" s="48">
        <f t="shared" si="0"/>
        <v>0.17234220206260015</v>
      </c>
    </row>
    <row r="14" spans="2:5">
      <c r="B14" s="7" t="s">
        <v>32</v>
      </c>
      <c r="C14" s="8">
        <v>30451</v>
      </c>
      <c r="D14" s="47">
        <v>2173</v>
      </c>
      <c r="E14" s="48">
        <f t="shared" si="0"/>
        <v>7.1360546451676457E-2</v>
      </c>
    </row>
    <row r="15" spans="2:5">
      <c r="B15" s="7" t="s">
        <v>33</v>
      </c>
      <c r="C15" s="8">
        <v>6970</v>
      </c>
      <c r="D15" s="47">
        <v>4616</v>
      </c>
      <c r="E15" s="48">
        <f t="shared" si="0"/>
        <v>0.66226685796269724</v>
      </c>
    </row>
    <row r="16" spans="2:5">
      <c r="B16" s="7" t="s">
        <v>34</v>
      </c>
      <c r="C16" s="8">
        <v>11353</v>
      </c>
      <c r="D16" s="47">
        <v>1176</v>
      </c>
      <c r="E16" s="48">
        <f t="shared" si="0"/>
        <v>0.10358495551836519</v>
      </c>
    </row>
    <row r="17" spans="2:5">
      <c r="B17" s="7" t="s">
        <v>35</v>
      </c>
      <c r="C17" s="8">
        <v>7137</v>
      </c>
      <c r="D17" s="47">
        <v>658</v>
      </c>
      <c r="E17" s="48">
        <f t="shared" si="0"/>
        <v>9.2195600392321705E-2</v>
      </c>
    </row>
    <row r="18" spans="2:5" s="46" customFormat="1" ht="24.95" customHeight="1">
      <c r="B18" s="69" t="s">
        <v>36</v>
      </c>
      <c r="C18" s="70">
        <f>SUM(C4:C17)</f>
        <v>6161028</v>
      </c>
      <c r="D18" s="70">
        <f>SUM(D4:D17)</f>
        <v>392011</v>
      </c>
      <c r="E18" s="12">
        <f t="shared" si="0"/>
        <v>6.3627530989958173E-2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"/>
  <sheetViews>
    <sheetView rightToLeft="1" workbookViewId="0">
      <selection activeCell="E14" sqref="E14"/>
    </sheetView>
  </sheetViews>
  <sheetFormatPr defaultRowHeight="18"/>
  <cols>
    <col min="1" max="1" width="0.85546875" style="45" customWidth="1"/>
    <col min="2" max="2" width="37.140625" style="45" customWidth="1"/>
    <col min="3" max="3" width="19" style="21" customWidth="1"/>
    <col min="4" max="8" width="9.140625" style="45"/>
    <col min="9" max="9" width="35" style="45" hidden="1" customWidth="1"/>
    <col min="10" max="10" width="9.140625" style="52" hidden="1" customWidth="1"/>
    <col min="11" max="16384" width="9.140625" style="45"/>
  </cols>
  <sheetData>
    <row r="1" spans="2:10" ht="5.0999999999999996" customHeight="1"/>
    <row r="2" spans="2:10" ht="35.1" customHeight="1">
      <c r="B2" s="95" t="s">
        <v>96</v>
      </c>
      <c r="C2" s="95"/>
      <c r="I2" s="53" t="s">
        <v>82</v>
      </c>
      <c r="J2" s="55">
        <f>(521325+966126+530253+713193)/2</f>
        <v>1365448.5</v>
      </c>
    </row>
    <row r="3" spans="2:10">
      <c r="B3" s="53" t="s">
        <v>77</v>
      </c>
      <c r="C3" s="54">
        <f>J4/J2</f>
        <v>5.3816017228038991E-2</v>
      </c>
      <c r="I3" s="53" t="s">
        <v>79</v>
      </c>
      <c r="J3" s="55">
        <f>192682+81544</f>
        <v>274226</v>
      </c>
    </row>
    <row r="4" spans="2:10" ht="19.5">
      <c r="B4" s="53" t="s">
        <v>78</v>
      </c>
      <c r="C4" s="54">
        <f>J5/J2</f>
        <v>0.14701616355358696</v>
      </c>
      <c r="G4" s="52"/>
      <c r="I4" s="56" t="s">
        <v>80</v>
      </c>
      <c r="J4" s="57">
        <f>50803+22680</f>
        <v>73483</v>
      </c>
    </row>
    <row r="5" spans="2:10" ht="24.95" customHeight="1">
      <c r="B5" s="71" t="s">
        <v>83</v>
      </c>
      <c r="C5" s="72">
        <f>J3/J2</f>
        <v>0.20083218078162596</v>
      </c>
      <c r="I5" s="56" t="s">
        <v>81</v>
      </c>
      <c r="J5" s="57">
        <f>J3-J4</f>
        <v>200743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rightToLeft="1" tabSelected="1" workbookViewId="0">
      <selection activeCell="H18" sqref="H18"/>
    </sheetView>
  </sheetViews>
  <sheetFormatPr defaultRowHeight="18"/>
  <cols>
    <col min="1" max="1" width="0.85546875" style="61" customWidth="1"/>
    <col min="2" max="2" width="10.7109375" style="61" customWidth="1"/>
    <col min="3" max="3" width="11.42578125" style="61" customWidth="1"/>
    <col min="4" max="4" width="9.140625" style="61" hidden="1" customWidth="1"/>
    <col min="5" max="5" width="18.42578125" style="61" customWidth="1"/>
    <col min="6" max="6" width="16.7109375" style="61" customWidth="1"/>
    <col min="7" max="7" width="22.28515625" style="30" bestFit="1" customWidth="1"/>
    <col min="8" max="16384" width="9.140625" style="61"/>
  </cols>
  <sheetData>
    <row r="1" spans="2:13" ht="5.0999999999999996" customHeight="1"/>
    <row r="2" spans="2:13" s="59" customFormat="1" ht="35.1" customHeight="1">
      <c r="B2" s="98" t="s">
        <v>97</v>
      </c>
      <c r="C2" s="99"/>
      <c r="D2" s="99"/>
      <c r="E2" s="99"/>
      <c r="F2" s="99"/>
      <c r="G2" s="100"/>
    </row>
    <row r="3" spans="2:13" s="59" customFormat="1" ht="39">
      <c r="B3" s="95" t="s">
        <v>19</v>
      </c>
      <c r="C3" s="95"/>
      <c r="D3" s="28"/>
      <c r="E3" s="28" t="s">
        <v>84</v>
      </c>
      <c r="F3" s="62" t="s">
        <v>85</v>
      </c>
      <c r="G3" s="63" t="s">
        <v>86</v>
      </c>
    </row>
    <row r="4" spans="2:13" ht="18.75">
      <c r="B4" s="96" t="s">
        <v>87</v>
      </c>
      <c r="C4" s="96"/>
      <c r="D4" s="96"/>
      <c r="E4" s="58">
        <v>14008</v>
      </c>
      <c r="F4" s="60">
        <v>908871</v>
      </c>
      <c r="G4" s="48">
        <f t="shared" ref="G4:G20" si="0">E4/F4</f>
        <v>1.5412528290593494E-2</v>
      </c>
    </row>
    <row r="5" spans="2:13" ht="18.75">
      <c r="B5" s="96" t="s">
        <v>23</v>
      </c>
      <c r="C5" s="96" t="s">
        <v>23</v>
      </c>
      <c r="D5" s="96" t="s">
        <v>23</v>
      </c>
      <c r="E5" s="58">
        <v>20226</v>
      </c>
      <c r="F5" s="60">
        <v>412438</v>
      </c>
      <c r="G5" s="48">
        <f t="shared" si="0"/>
        <v>4.9040098148085291E-2</v>
      </c>
    </row>
    <row r="6" spans="2:13" ht="18.75">
      <c r="B6" s="96" t="s">
        <v>88</v>
      </c>
      <c r="C6" s="96" t="s">
        <v>88</v>
      </c>
      <c r="D6" s="96" t="s">
        <v>88</v>
      </c>
      <c r="E6" s="58">
        <v>350974</v>
      </c>
      <c r="F6" s="60">
        <v>1001085</v>
      </c>
      <c r="G6" s="48">
        <f t="shared" si="0"/>
        <v>0.35059360593755773</v>
      </c>
    </row>
    <row r="7" spans="2:13" ht="18.75">
      <c r="B7" s="96" t="s">
        <v>89</v>
      </c>
      <c r="C7" s="96" t="s">
        <v>89</v>
      </c>
      <c r="D7" s="96" t="s">
        <v>89</v>
      </c>
      <c r="E7" s="58">
        <v>97003</v>
      </c>
      <c r="F7" s="60">
        <v>240829</v>
      </c>
      <c r="G7" s="48">
        <f t="shared" si="0"/>
        <v>0.40278787023157508</v>
      </c>
    </row>
    <row r="8" spans="2:13" ht="18.75">
      <c r="B8" s="96" t="s">
        <v>32</v>
      </c>
      <c r="C8" s="96" t="s">
        <v>32</v>
      </c>
      <c r="D8" s="96" t="s">
        <v>32</v>
      </c>
      <c r="E8" s="58">
        <v>6953</v>
      </c>
      <c r="F8" s="60">
        <v>9576</v>
      </c>
      <c r="G8" s="48">
        <f t="shared" si="0"/>
        <v>0.72608604845446956</v>
      </c>
    </row>
    <row r="9" spans="2:13" ht="18.75">
      <c r="B9" s="96" t="s">
        <v>27</v>
      </c>
      <c r="C9" s="96" t="s">
        <v>27</v>
      </c>
      <c r="D9" s="96" t="s">
        <v>27</v>
      </c>
      <c r="E9" s="58">
        <v>34543</v>
      </c>
      <c r="F9" s="60">
        <v>30646</v>
      </c>
      <c r="G9" s="48">
        <f t="shared" si="0"/>
        <v>1.1271617829406775</v>
      </c>
    </row>
    <row r="10" spans="2:13" ht="18.75">
      <c r="B10" s="96" t="s">
        <v>90</v>
      </c>
      <c r="C10" s="96" t="s">
        <v>90</v>
      </c>
      <c r="D10" s="96" t="s">
        <v>90</v>
      </c>
      <c r="E10" s="58">
        <v>14043</v>
      </c>
      <c r="F10" s="60">
        <v>83590</v>
      </c>
      <c r="G10" s="48">
        <f t="shared" si="0"/>
        <v>0.16799856442158154</v>
      </c>
    </row>
    <row r="11" spans="2:13" ht="18.75">
      <c r="B11" s="96" t="s">
        <v>34</v>
      </c>
      <c r="C11" s="96" t="s">
        <v>34</v>
      </c>
      <c r="D11" s="96" t="s">
        <v>34</v>
      </c>
      <c r="E11" s="58">
        <v>7286</v>
      </c>
      <c r="F11" s="60">
        <v>15327</v>
      </c>
      <c r="G11" s="48">
        <f t="shared" si="0"/>
        <v>0.47537026162980361</v>
      </c>
    </row>
    <row r="12" spans="2:13" ht="18.75">
      <c r="B12" s="96" t="s">
        <v>25</v>
      </c>
      <c r="C12" s="96" t="s">
        <v>25</v>
      </c>
      <c r="D12" s="96" t="s">
        <v>25</v>
      </c>
      <c r="E12" s="58">
        <v>46652</v>
      </c>
      <c r="F12" s="60">
        <v>95470</v>
      </c>
      <c r="G12" s="48">
        <f t="shared" si="0"/>
        <v>0.48865612234209699</v>
      </c>
    </row>
    <row r="13" spans="2:13" ht="19.5" customHeight="1">
      <c r="B13" s="96" t="s">
        <v>31</v>
      </c>
      <c r="C13" s="96" t="s">
        <v>31</v>
      </c>
      <c r="D13" s="96" t="s">
        <v>31</v>
      </c>
      <c r="E13" s="58">
        <v>9306</v>
      </c>
      <c r="F13" s="60">
        <v>34298</v>
      </c>
      <c r="G13" s="48">
        <f t="shared" si="0"/>
        <v>0.27132777421423987</v>
      </c>
    </row>
    <row r="14" spans="2:13" ht="19.5" customHeight="1">
      <c r="B14" s="96" t="s">
        <v>33</v>
      </c>
      <c r="C14" s="96"/>
      <c r="D14" s="96"/>
      <c r="E14" s="58">
        <v>8580</v>
      </c>
      <c r="F14" s="60">
        <v>21257</v>
      </c>
      <c r="G14" s="48">
        <f t="shared" si="0"/>
        <v>0.40363174483699488</v>
      </c>
    </row>
    <row r="15" spans="2:13" ht="18.75">
      <c r="B15" s="96" t="s">
        <v>30</v>
      </c>
      <c r="C15" s="96" t="s">
        <v>30</v>
      </c>
      <c r="D15" s="96" t="s">
        <v>30</v>
      </c>
      <c r="E15" s="58">
        <v>23973</v>
      </c>
      <c r="F15" s="60">
        <v>26502</v>
      </c>
      <c r="G15" s="48">
        <f t="shared" si="0"/>
        <v>0.9045732397554902</v>
      </c>
      <c r="M15" s="83"/>
    </row>
    <row r="16" spans="2:13" ht="18.75">
      <c r="B16" s="96" t="s">
        <v>91</v>
      </c>
      <c r="C16" s="96" t="s">
        <v>91</v>
      </c>
      <c r="D16" s="96" t="s">
        <v>91</v>
      </c>
      <c r="E16" s="58">
        <v>57744</v>
      </c>
      <c r="F16" s="60">
        <v>71025</v>
      </c>
      <c r="G16" s="48">
        <f>E16/F16</f>
        <v>0.81300950369588176</v>
      </c>
    </row>
    <row r="17" spans="2:7" ht="18.75">
      <c r="B17" s="96" t="s">
        <v>92</v>
      </c>
      <c r="C17" s="96" t="s">
        <v>92</v>
      </c>
      <c r="D17" s="96" t="s">
        <v>92</v>
      </c>
      <c r="E17" s="58">
        <v>1600</v>
      </c>
      <c r="F17" s="60">
        <v>4784</v>
      </c>
      <c r="G17" s="48">
        <f t="shared" si="0"/>
        <v>0.33444816053511706</v>
      </c>
    </row>
    <row r="18" spans="2:7" ht="18.75">
      <c r="B18" s="96" t="s">
        <v>93</v>
      </c>
      <c r="C18" s="96" t="s">
        <v>93</v>
      </c>
      <c r="D18" s="96" t="s">
        <v>93</v>
      </c>
      <c r="E18" s="58">
        <v>4284</v>
      </c>
      <c r="F18" s="60">
        <v>499115</v>
      </c>
      <c r="G18" s="48">
        <f t="shared" si="0"/>
        <v>8.5831922502830008E-3</v>
      </c>
    </row>
    <row r="19" spans="2:7" ht="18.75">
      <c r="B19" s="96" t="s">
        <v>94</v>
      </c>
      <c r="C19" s="96" t="s">
        <v>94</v>
      </c>
      <c r="D19" s="96" t="s">
        <v>94</v>
      </c>
      <c r="E19" s="58">
        <v>1499</v>
      </c>
      <c r="F19" s="60">
        <v>232049</v>
      </c>
      <c r="G19" s="48">
        <f t="shared" si="0"/>
        <v>6.4598425332580622E-3</v>
      </c>
    </row>
    <row r="20" spans="2:7" s="79" customFormat="1" ht="24.95" customHeight="1">
      <c r="B20" s="97" t="s">
        <v>36</v>
      </c>
      <c r="C20" s="97"/>
      <c r="D20" s="71"/>
      <c r="E20" s="73">
        <f>SUM(E4:E19)</f>
        <v>698674</v>
      </c>
      <c r="F20" s="73">
        <f>SUM(F4:F19)+4340+26</f>
        <v>3691228</v>
      </c>
      <c r="G20" s="12">
        <f t="shared" si="0"/>
        <v>0.18927955683040981</v>
      </c>
    </row>
  </sheetData>
  <mergeCells count="19">
    <mergeCell ref="B2:G2"/>
    <mergeCell ref="B15:D15"/>
    <mergeCell ref="B16:D16"/>
    <mergeCell ref="B17:D17"/>
    <mergeCell ref="B18:D18"/>
    <mergeCell ref="B3:C3"/>
    <mergeCell ref="B4:D4"/>
    <mergeCell ref="B5:D5"/>
    <mergeCell ref="B6:D6"/>
    <mergeCell ref="B7:D7"/>
    <mergeCell ref="B8:D8"/>
    <mergeCell ref="B19:D19"/>
    <mergeCell ref="B20:C20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روکش</vt:lpstr>
      <vt:lpstr>بند 2</vt:lpstr>
      <vt:lpstr>بند3</vt:lpstr>
      <vt:lpstr>بند6</vt:lpstr>
      <vt:lpstr>بند7</vt:lpstr>
      <vt:lpstr>بند11</vt:lpstr>
      <vt:lpstr>بند 12</vt:lpstr>
      <vt:lpstr>بند6!Print_Area</vt:lpstr>
      <vt:lpstr>روکش!Print_Area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2019-07-21T10:04:28Z</dcterms:modified>
</cp:coreProperties>
</file>